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6Ф.патриот" sheetId="1" r:id="rId1"/>
    <sheet name="16Ф ФизКульСпорт" sheetId="2" r:id="rId2"/>
    <sheet name="17Ф.молод." sheetId="3" r:id="rId3"/>
    <sheet name="17Ф Физ.КульСпорт" sheetId="4" r:id="rId4"/>
  </sheets>
  <calcPr calcId="145621"/>
</workbook>
</file>

<file path=xl/calcChain.xml><?xml version="1.0" encoding="utf-8"?>
<calcChain xmlns="http://schemas.openxmlformats.org/spreadsheetml/2006/main">
  <c r="H81" i="4" l="1"/>
  <c r="H84" i="4" s="1"/>
  <c r="F81" i="4"/>
  <c r="F84" i="4" s="1"/>
  <c r="G78" i="4"/>
  <c r="E78" i="4"/>
  <c r="G72" i="4"/>
  <c r="E72" i="4"/>
  <c r="G67" i="4"/>
  <c r="E67" i="4"/>
  <c r="G62" i="4"/>
  <c r="E62" i="4"/>
  <c r="G57" i="4"/>
  <c r="E57" i="4"/>
  <c r="G52" i="4"/>
  <c r="E52" i="4"/>
  <c r="G47" i="4"/>
  <c r="E47" i="4"/>
  <c r="G42" i="4"/>
  <c r="E42" i="4"/>
  <c r="G37" i="4"/>
  <c r="E37" i="4"/>
  <c r="G32" i="4"/>
  <c r="E32" i="4"/>
  <c r="G27" i="4"/>
  <c r="E27" i="4"/>
  <c r="G22" i="4"/>
  <c r="E22" i="4"/>
  <c r="G17" i="4"/>
  <c r="E17" i="4"/>
  <c r="G12" i="4"/>
  <c r="E12" i="4"/>
  <c r="E81" i="4" s="1"/>
  <c r="E84" i="4" s="1"/>
  <c r="H13" i="3"/>
  <c r="H16" i="3" s="1"/>
  <c r="G13" i="3"/>
  <c r="G16" i="3" s="1"/>
  <c r="F13" i="3"/>
  <c r="F16" i="3" s="1"/>
  <c r="G10" i="3"/>
  <c r="E10" i="3"/>
  <c r="E13" i="3" s="1"/>
  <c r="E16" i="3" s="1"/>
  <c r="C10" i="3"/>
  <c r="B10" i="3"/>
  <c r="H818" i="2"/>
  <c r="G818" i="2"/>
  <c r="F818" i="2"/>
  <c r="E818" i="2"/>
  <c r="D818" i="2"/>
  <c r="F816" i="2"/>
  <c r="E816" i="2"/>
  <c r="D816" i="2"/>
  <c r="K814" i="2"/>
  <c r="J814" i="2"/>
  <c r="I814" i="2"/>
  <c r="H814" i="2"/>
  <c r="G814" i="2"/>
  <c r="F814" i="2"/>
  <c r="E814" i="2"/>
  <c r="D814" i="2"/>
  <c r="K808" i="2"/>
  <c r="J808" i="2"/>
  <c r="I808" i="2"/>
  <c r="H807" i="2"/>
  <c r="G807" i="2"/>
  <c r="F807" i="2"/>
  <c r="E807" i="2"/>
  <c r="D807" i="2"/>
  <c r="H801" i="2"/>
  <c r="H724" i="2" s="1"/>
  <c r="H717" i="2" s="1"/>
  <c r="G801" i="2"/>
  <c r="G800" i="2" s="1"/>
  <c r="F801" i="2"/>
  <c r="F800" i="2" s="1"/>
  <c r="E801" i="2"/>
  <c r="E800" i="2" s="1"/>
  <c r="D801" i="2"/>
  <c r="D800" i="2" s="1"/>
  <c r="H797" i="2"/>
  <c r="G797" i="2"/>
  <c r="F797" i="2"/>
  <c r="E797" i="2"/>
  <c r="D797" i="2"/>
  <c r="D727" i="2" s="1"/>
  <c r="H795" i="2"/>
  <c r="G795" i="2"/>
  <c r="F795" i="2"/>
  <c r="E795" i="2"/>
  <c r="D795" i="2"/>
  <c r="K794" i="2"/>
  <c r="K795" i="2" s="1"/>
  <c r="K796" i="2" s="1"/>
  <c r="K797" i="2" s="1"/>
  <c r="J794" i="2"/>
  <c r="J795" i="2" s="1"/>
  <c r="J796" i="2" s="1"/>
  <c r="J797" i="2" s="1"/>
  <c r="I794" i="2"/>
  <c r="I795" i="2" s="1"/>
  <c r="I796" i="2" s="1"/>
  <c r="I797" i="2" s="1"/>
  <c r="H793" i="2"/>
  <c r="G793" i="2"/>
  <c r="F793" i="2"/>
  <c r="E793" i="2"/>
  <c r="D793" i="2"/>
  <c r="H790" i="2"/>
  <c r="G790" i="2"/>
  <c r="F790" i="2"/>
  <c r="E790" i="2"/>
  <c r="D790" i="2"/>
  <c r="G788" i="2"/>
  <c r="F788" i="2"/>
  <c r="E788" i="2"/>
  <c r="D788" i="2"/>
  <c r="K786" i="2"/>
  <c r="J786" i="2"/>
  <c r="I786" i="2"/>
  <c r="H786" i="2"/>
  <c r="G786" i="2"/>
  <c r="F786" i="2"/>
  <c r="E786" i="2"/>
  <c r="D786" i="2"/>
  <c r="K780" i="2"/>
  <c r="K779" i="2" s="1"/>
  <c r="J780" i="2"/>
  <c r="J779" i="2" s="1"/>
  <c r="I780" i="2"/>
  <c r="I779" i="2" s="1"/>
  <c r="H779" i="2"/>
  <c r="G779" i="2"/>
  <c r="F779" i="2"/>
  <c r="E779" i="2"/>
  <c r="D779" i="2"/>
  <c r="H777" i="2"/>
  <c r="H772" i="2" s="1"/>
  <c r="F777" i="2"/>
  <c r="F772" i="2" s="1"/>
  <c r="E777" i="2"/>
  <c r="K772" i="2"/>
  <c r="J772" i="2"/>
  <c r="I772" i="2"/>
  <c r="G772" i="2"/>
  <c r="E772" i="2"/>
  <c r="D772" i="2"/>
  <c r="H768" i="2"/>
  <c r="G768" i="2"/>
  <c r="F768" i="2"/>
  <c r="E768" i="2"/>
  <c r="D768" i="2"/>
  <c r="H766" i="2"/>
  <c r="G766" i="2"/>
  <c r="I766" i="2" s="1"/>
  <c r="F766" i="2"/>
  <c r="F731" i="2" s="1"/>
  <c r="E766" i="2"/>
  <c r="E765" i="2" s="1"/>
  <c r="D766" i="2"/>
  <c r="E764" i="2"/>
  <c r="E758" i="2" s="1"/>
  <c r="H762" i="2"/>
  <c r="H734" i="2" s="1"/>
  <c r="H44" i="2" s="1"/>
  <c r="G762" i="2"/>
  <c r="G734" i="2" s="1"/>
  <c r="G44" i="2" s="1"/>
  <c r="F762" i="2"/>
  <c r="F734" i="2" s="1"/>
  <c r="F44" i="2" s="1"/>
  <c r="E762" i="2"/>
  <c r="E734" i="2" s="1"/>
  <c r="E44" i="2" s="1"/>
  <c r="D762" i="2"/>
  <c r="D734" i="2" s="1"/>
  <c r="D44" i="2" s="1"/>
  <c r="H760" i="2"/>
  <c r="H732" i="2" s="1"/>
  <c r="H42" i="2" s="1"/>
  <c r="G760" i="2"/>
  <c r="G732" i="2" s="1"/>
  <c r="G42" i="2" s="1"/>
  <c r="F760" i="2"/>
  <c r="F732" i="2" s="1"/>
  <c r="F42" i="2" s="1"/>
  <c r="E760" i="2"/>
  <c r="E732" i="2" s="1"/>
  <c r="E42" i="2" s="1"/>
  <c r="D760" i="2"/>
  <c r="D732" i="2" s="1"/>
  <c r="D42" i="2" s="1"/>
  <c r="K759" i="2"/>
  <c r="K758" i="2" s="1"/>
  <c r="J759" i="2"/>
  <c r="J758" i="2" s="1"/>
  <c r="I759" i="2"/>
  <c r="I758" i="2" s="1"/>
  <c r="H758" i="2"/>
  <c r="G758" i="2"/>
  <c r="F758" i="2"/>
  <c r="D758" i="2"/>
  <c r="H755" i="2"/>
  <c r="G755" i="2"/>
  <c r="F755" i="2"/>
  <c r="E755" i="2"/>
  <c r="D755" i="2"/>
  <c r="H753" i="2"/>
  <c r="G753" i="2"/>
  <c r="F753" i="2"/>
  <c r="E753" i="2"/>
  <c r="D753" i="2"/>
  <c r="K751" i="2"/>
  <c r="J751" i="2"/>
  <c r="I751" i="2"/>
  <c r="H751" i="2"/>
  <c r="G751" i="2"/>
  <c r="F751" i="2"/>
  <c r="E751" i="2"/>
  <c r="D751" i="2"/>
  <c r="K749" i="2"/>
  <c r="J749" i="2"/>
  <c r="I749" i="2"/>
  <c r="H749" i="2"/>
  <c r="H744" i="2" s="1"/>
  <c r="G749" i="2"/>
  <c r="F749" i="2"/>
  <c r="E749" i="2"/>
  <c r="E742" i="2" s="1"/>
  <c r="D749" i="2"/>
  <c r="D742" i="2" s="1"/>
  <c r="F748" i="2"/>
  <c r="K747" i="2"/>
  <c r="J747" i="2"/>
  <c r="I747" i="2"/>
  <c r="H747" i="2"/>
  <c r="H748" i="2" s="1"/>
  <c r="G747" i="2"/>
  <c r="G726" i="2" s="1"/>
  <c r="E747" i="2"/>
  <c r="E748" i="2" s="1"/>
  <c r="D747" i="2"/>
  <c r="D726" i="2" s="1"/>
  <c r="D719" i="2" s="1"/>
  <c r="K745" i="2"/>
  <c r="J745" i="2"/>
  <c r="I745" i="2"/>
  <c r="H745" i="2"/>
  <c r="H746" i="2" s="1"/>
  <c r="G745" i="2"/>
  <c r="F745" i="2"/>
  <c r="F746" i="2" s="1"/>
  <c r="F725" i="2" s="1"/>
  <c r="F718" i="2" s="1"/>
  <c r="E745" i="2"/>
  <c r="E746" i="2" s="1"/>
  <c r="E725" i="2" s="1"/>
  <c r="D745" i="2"/>
  <c r="D746" i="2" s="1"/>
  <c r="H740" i="2"/>
  <c r="G740" i="2"/>
  <c r="F740" i="2"/>
  <c r="E740" i="2"/>
  <c r="D740" i="2"/>
  <c r="I733" i="2"/>
  <c r="H733" i="2"/>
  <c r="G733" i="2"/>
  <c r="G43" i="2" s="1"/>
  <c r="F733" i="2"/>
  <c r="E733" i="2"/>
  <c r="D733" i="2"/>
  <c r="H731" i="2"/>
  <c r="H41" i="2" s="1"/>
  <c r="H727" i="2"/>
  <c r="H726" i="2"/>
  <c r="F726" i="2"/>
  <c r="H722" i="2"/>
  <c r="G722" i="2"/>
  <c r="F722" i="2"/>
  <c r="E722" i="2"/>
  <c r="D722" i="2"/>
  <c r="K720" i="2"/>
  <c r="J720" i="2"/>
  <c r="I720" i="2"/>
  <c r="I713" i="2"/>
  <c r="H713" i="2"/>
  <c r="G713" i="2"/>
  <c r="F713" i="2"/>
  <c r="E713" i="2"/>
  <c r="D713" i="2"/>
  <c r="H711" i="2"/>
  <c r="G711" i="2"/>
  <c r="F711" i="2"/>
  <c r="E711" i="2"/>
  <c r="D711" i="2"/>
  <c r="H709" i="2"/>
  <c r="G709" i="2"/>
  <c r="F709" i="2"/>
  <c r="E709" i="2"/>
  <c r="D709" i="2"/>
  <c r="K703" i="2"/>
  <c r="J703" i="2"/>
  <c r="I703" i="2"/>
  <c r="H702" i="2"/>
  <c r="G702" i="2"/>
  <c r="J702" i="2" s="1"/>
  <c r="F702" i="2"/>
  <c r="E702" i="2"/>
  <c r="D702" i="2"/>
  <c r="I699" i="2"/>
  <c r="H699" i="2"/>
  <c r="G699" i="2"/>
  <c r="F699" i="2"/>
  <c r="E699" i="2"/>
  <c r="D699" i="2"/>
  <c r="H697" i="2"/>
  <c r="G697" i="2"/>
  <c r="H695" i="2"/>
  <c r="G695" i="2"/>
  <c r="F695" i="2"/>
  <c r="E695" i="2"/>
  <c r="D695" i="2"/>
  <c r="H692" i="2"/>
  <c r="G692" i="2"/>
  <c r="F692" i="2"/>
  <c r="E692" i="2"/>
  <c r="D692" i="2"/>
  <c r="K691" i="2"/>
  <c r="J691" i="2"/>
  <c r="I691" i="2"/>
  <c r="H690" i="2"/>
  <c r="G690" i="2"/>
  <c r="F690" i="2"/>
  <c r="E690" i="2"/>
  <c r="D690" i="2"/>
  <c r="K689" i="2"/>
  <c r="J689" i="2"/>
  <c r="I689" i="2"/>
  <c r="H688" i="2"/>
  <c r="G688" i="2"/>
  <c r="F688" i="2"/>
  <c r="E688" i="2"/>
  <c r="D688" i="2"/>
  <c r="H685" i="2"/>
  <c r="G685" i="2"/>
  <c r="I685" i="2" s="1"/>
  <c r="F685" i="2"/>
  <c r="E685" i="2"/>
  <c r="D685" i="2"/>
  <c r="K684" i="2"/>
  <c r="J684" i="2"/>
  <c r="I684" i="2"/>
  <c r="H683" i="2"/>
  <c r="G683" i="2"/>
  <c r="I683" i="2" s="1"/>
  <c r="F683" i="2"/>
  <c r="E683" i="2"/>
  <c r="D683" i="2"/>
  <c r="K682" i="2"/>
  <c r="J682" i="2"/>
  <c r="I682" i="2"/>
  <c r="H681" i="2"/>
  <c r="G681" i="2"/>
  <c r="F681" i="2"/>
  <c r="E681" i="2"/>
  <c r="D681" i="2"/>
  <c r="H678" i="2"/>
  <c r="G678" i="2"/>
  <c r="F678" i="2"/>
  <c r="E678" i="2"/>
  <c r="D678" i="2"/>
  <c r="I678" i="2" s="1"/>
  <c r="K677" i="2"/>
  <c r="J677" i="2"/>
  <c r="I677" i="2"/>
  <c r="H676" i="2"/>
  <c r="G676" i="2"/>
  <c r="F676" i="2"/>
  <c r="E676" i="2"/>
  <c r="D676" i="2"/>
  <c r="K675" i="2"/>
  <c r="J675" i="2"/>
  <c r="I675" i="2"/>
  <c r="H674" i="2"/>
  <c r="G674" i="2"/>
  <c r="F674" i="2"/>
  <c r="E674" i="2"/>
  <c r="D674" i="2"/>
  <c r="H671" i="2"/>
  <c r="G671" i="2"/>
  <c r="I671" i="2" s="1"/>
  <c r="F671" i="2"/>
  <c r="E671" i="2"/>
  <c r="D671" i="2"/>
  <c r="K670" i="2"/>
  <c r="J670" i="2"/>
  <c r="I670" i="2"/>
  <c r="H669" i="2"/>
  <c r="G669" i="2"/>
  <c r="F669" i="2"/>
  <c r="E669" i="2"/>
  <c r="D669" i="2"/>
  <c r="K668" i="2"/>
  <c r="J668" i="2"/>
  <c r="I668" i="2"/>
  <c r="H667" i="2"/>
  <c r="G667" i="2"/>
  <c r="F667" i="2"/>
  <c r="E667" i="2"/>
  <c r="D667" i="2"/>
  <c r="H664" i="2"/>
  <c r="G664" i="2"/>
  <c r="F664" i="2"/>
  <c r="E664" i="2"/>
  <c r="D664" i="2"/>
  <c r="K663" i="2"/>
  <c r="J663" i="2"/>
  <c r="I663" i="2"/>
  <c r="H662" i="2"/>
  <c r="G662" i="2"/>
  <c r="J662" i="2" s="1"/>
  <c r="F662" i="2"/>
  <c r="E662" i="2"/>
  <c r="D662" i="2"/>
  <c r="K661" i="2"/>
  <c r="J661" i="2"/>
  <c r="I661" i="2"/>
  <c r="H660" i="2"/>
  <c r="G660" i="2"/>
  <c r="I660" i="2" s="1"/>
  <c r="F660" i="2"/>
  <c r="E660" i="2"/>
  <c r="D660" i="2"/>
  <c r="H657" i="2"/>
  <c r="G657" i="2"/>
  <c r="F657" i="2"/>
  <c r="E657" i="2"/>
  <c r="D657" i="2"/>
  <c r="K656" i="2"/>
  <c r="J656" i="2"/>
  <c r="I656" i="2"/>
  <c r="I657" i="2" s="1"/>
  <c r="H655" i="2"/>
  <c r="G655" i="2"/>
  <c r="F655" i="2"/>
  <c r="E655" i="2"/>
  <c r="D655" i="2"/>
  <c r="I655" i="2" s="1"/>
  <c r="K654" i="2"/>
  <c r="J654" i="2"/>
  <c r="I654" i="2"/>
  <c r="H653" i="2"/>
  <c r="G653" i="2"/>
  <c r="F653" i="2"/>
  <c r="E653" i="2"/>
  <c r="D653" i="2"/>
  <c r="I650" i="2"/>
  <c r="H650" i="2"/>
  <c r="G650" i="2"/>
  <c r="J650" i="2" s="1"/>
  <c r="F650" i="2"/>
  <c r="E650" i="2"/>
  <c r="D650" i="2"/>
  <c r="K649" i="2"/>
  <c r="J649" i="2"/>
  <c r="H648" i="2"/>
  <c r="G648" i="2"/>
  <c r="F648" i="2"/>
  <c r="E648" i="2"/>
  <c r="D648" i="2"/>
  <c r="K647" i="2"/>
  <c r="J647" i="2"/>
  <c r="I647" i="2"/>
  <c r="H646" i="2"/>
  <c r="G646" i="2"/>
  <c r="F646" i="2"/>
  <c r="E646" i="2"/>
  <c r="D646" i="2"/>
  <c r="H643" i="2"/>
  <c r="G643" i="2"/>
  <c r="J643" i="2" s="1"/>
  <c r="F643" i="2"/>
  <c r="E643" i="2"/>
  <c r="D643" i="2"/>
  <c r="K642" i="2"/>
  <c r="J642" i="2"/>
  <c r="I642" i="2"/>
  <c r="H641" i="2"/>
  <c r="G641" i="2"/>
  <c r="I641" i="2" s="1"/>
  <c r="F641" i="2"/>
  <c r="E641" i="2"/>
  <c r="D641" i="2"/>
  <c r="K640" i="2"/>
  <c r="J640" i="2"/>
  <c r="I640" i="2"/>
  <c r="H639" i="2"/>
  <c r="G639" i="2"/>
  <c r="I639" i="2" s="1"/>
  <c r="F639" i="2"/>
  <c r="E639" i="2"/>
  <c r="D639" i="2"/>
  <c r="H636" i="2"/>
  <c r="G636" i="2"/>
  <c r="F636" i="2"/>
  <c r="E636" i="2"/>
  <c r="D636" i="2"/>
  <c r="H634" i="2"/>
  <c r="H592" i="2" s="1"/>
  <c r="G634" i="2"/>
  <c r="F634" i="2"/>
  <c r="E634" i="2"/>
  <c r="D634" i="2"/>
  <c r="K633" i="2"/>
  <c r="J633" i="2"/>
  <c r="I633" i="2"/>
  <c r="I634" i="2" s="1"/>
  <c r="H632" i="2"/>
  <c r="G632" i="2"/>
  <c r="F632" i="2"/>
  <c r="E632" i="2"/>
  <c r="D632" i="2"/>
  <c r="H625" i="2"/>
  <c r="G625" i="2"/>
  <c r="F625" i="2"/>
  <c r="E625" i="2"/>
  <c r="D625" i="2"/>
  <c r="H618" i="2"/>
  <c r="G618" i="2"/>
  <c r="F618" i="2"/>
  <c r="E618" i="2"/>
  <c r="D618" i="2"/>
  <c r="H611" i="2"/>
  <c r="G611" i="2"/>
  <c r="F611" i="2"/>
  <c r="E611" i="2"/>
  <c r="D611" i="2"/>
  <c r="K605" i="2"/>
  <c r="J605" i="2"/>
  <c r="I605" i="2"/>
  <c r="H604" i="2"/>
  <c r="G604" i="2"/>
  <c r="F604" i="2"/>
  <c r="E604" i="2"/>
  <c r="D604" i="2"/>
  <c r="K598" i="2"/>
  <c r="J598" i="2"/>
  <c r="I598" i="2"/>
  <c r="I597" i="2"/>
  <c r="H597" i="2"/>
  <c r="G597" i="2"/>
  <c r="F597" i="2"/>
  <c r="E597" i="2"/>
  <c r="D597" i="2"/>
  <c r="K596" i="2"/>
  <c r="J596" i="2"/>
  <c r="I596" i="2"/>
  <c r="H596" i="2"/>
  <c r="G596" i="2"/>
  <c r="F596" i="2"/>
  <c r="E596" i="2"/>
  <c r="D596" i="2"/>
  <c r="K595" i="2"/>
  <c r="J595" i="2"/>
  <c r="I595" i="2"/>
  <c r="H595" i="2"/>
  <c r="G595" i="2"/>
  <c r="F595" i="2"/>
  <c r="E595" i="2"/>
  <c r="D595" i="2"/>
  <c r="H593" i="2"/>
  <c r="H594" i="2" s="1"/>
  <c r="H517" i="2" s="1"/>
  <c r="G593" i="2"/>
  <c r="G594" i="2" s="1"/>
  <c r="F593" i="2"/>
  <c r="F594" i="2" s="1"/>
  <c r="F517" i="2" s="1"/>
  <c r="E593" i="2"/>
  <c r="E594" i="2" s="1"/>
  <c r="E517" i="2" s="1"/>
  <c r="D593" i="2"/>
  <c r="D594" i="2" s="1"/>
  <c r="D517" i="2" s="1"/>
  <c r="H591" i="2"/>
  <c r="G591" i="2"/>
  <c r="F591" i="2"/>
  <c r="E591" i="2"/>
  <c r="D591" i="2"/>
  <c r="I591" i="2" s="1"/>
  <c r="K584" i="2"/>
  <c r="J584" i="2"/>
  <c r="I584" i="2"/>
  <c r="H583" i="2"/>
  <c r="G583" i="2"/>
  <c r="F583" i="2"/>
  <c r="E583" i="2"/>
  <c r="D583" i="2"/>
  <c r="K582" i="2"/>
  <c r="J582" i="2"/>
  <c r="I582" i="2"/>
  <c r="H582" i="2"/>
  <c r="G582" i="2"/>
  <c r="F582" i="2"/>
  <c r="E582" i="2"/>
  <c r="D582" i="2"/>
  <c r="K581" i="2"/>
  <c r="J581" i="2"/>
  <c r="J518" i="2" s="1"/>
  <c r="I581" i="2"/>
  <c r="H581" i="2"/>
  <c r="G581" i="2"/>
  <c r="G576" i="2" s="1"/>
  <c r="F581" i="2"/>
  <c r="E581" i="2"/>
  <c r="D581" i="2"/>
  <c r="K579" i="2"/>
  <c r="J579" i="2"/>
  <c r="I579" i="2"/>
  <c r="H579" i="2"/>
  <c r="F579" i="2"/>
  <c r="E579" i="2"/>
  <c r="D579" i="2"/>
  <c r="E578" i="2"/>
  <c r="D578" i="2"/>
  <c r="I577" i="2"/>
  <c r="F577" i="2"/>
  <c r="K577" i="2" s="1"/>
  <c r="E577" i="2"/>
  <c r="J577" i="2" s="1"/>
  <c r="D577" i="2"/>
  <c r="K569" i="2"/>
  <c r="J569" i="2"/>
  <c r="I569" i="2"/>
  <c r="H569" i="2"/>
  <c r="G569" i="2"/>
  <c r="F569" i="2"/>
  <c r="E569" i="2"/>
  <c r="D569" i="2"/>
  <c r="K563" i="2"/>
  <c r="J563" i="2"/>
  <c r="I563" i="2"/>
  <c r="H562" i="2"/>
  <c r="G562" i="2"/>
  <c r="F562" i="2"/>
  <c r="E562" i="2"/>
  <c r="D562" i="2"/>
  <c r="K561" i="2"/>
  <c r="J561" i="2"/>
  <c r="I561" i="2"/>
  <c r="H561" i="2"/>
  <c r="G561" i="2"/>
  <c r="F561" i="2"/>
  <c r="E561" i="2"/>
  <c r="D561" i="2"/>
  <c r="K560" i="2"/>
  <c r="J560" i="2"/>
  <c r="I560" i="2"/>
  <c r="H560" i="2"/>
  <c r="G560" i="2"/>
  <c r="F560" i="2"/>
  <c r="E560" i="2"/>
  <c r="D560" i="2"/>
  <c r="K558" i="2"/>
  <c r="J558" i="2"/>
  <c r="I558" i="2"/>
  <c r="H558" i="2"/>
  <c r="G558" i="2"/>
  <c r="F558" i="2"/>
  <c r="E558" i="2"/>
  <c r="D558" i="2"/>
  <c r="K557" i="2"/>
  <c r="J557" i="2"/>
  <c r="I557" i="2"/>
  <c r="H557" i="2"/>
  <c r="G557" i="2"/>
  <c r="F557" i="2"/>
  <c r="E557" i="2"/>
  <c r="D557" i="2"/>
  <c r="H556" i="2"/>
  <c r="G556" i="2"/>
  <c r="F556" i="2"/>
  <c r="F555" i="2" s="1"/>
  <c r="E556" i="2"/>
  <c r="E555" i="2" s="1"/>
  <c r="D556" i="2"/>
  <c r="K549" i="2"/>
  <c r="J549" i="2"/>
  <c r="I549" i="2"/>
  <c r="H548" i="2"/>
  <c r="G548" i="2"/>
  <c r="F548" i="2"/>
  <c r="E548" i="2"/>
  <c r="D548" i="2"/>
  <c r="K542" i="2"/>
  <c r="J542" i="2"/>
  <c r="I542" i="2"/>
  <c r="H541" i="2"/>
  <c r="G541" i="2"/>
  <c r="F541" i="2"/>
  <c r="E541" i="2"/>
  <c r="D541" i="2"/>
  <c r="K535" i="2"/>
  <c r="J535" i="2"/>
  <c r="I535" i="2"/>
  <c r="H534" i="2"/>
  <c r="G534" i="2"/>
  <c r="I534" i="2" s="1"/>
  <c r="F534" i="2"/>
  <c r="E534" i="2"/>
  <c r="D534" i="2"/>
  <c r="K528" i="2"/>
  <c r="K521" i="2" s="1"/>
  <c r="J528" i="2"/>
  <c r="I528" i="2"/>
  <c r="H527" i="2"/>
  <c r="G527" i="2"/>
  <c r="I527" i="2" s="1"/>
  <c r="F527" i="2"/>
  <c r="E527" i="2"/>
  <c r="D527" i="2"/>
  <c r="K526" i="2"/>
  <c r="J526" i="2"/>
  <c r="I526" i="2"/>
  <c r="H526" i="2"/>
  <c r="G526" i="2"/>
  <c r="F526" i="2"/>
  <c r="F519" i="2" s="1"/>
  <c r="E526" i="2"/>
  <c r="D526" i="2"/>
  <c r="K525" i="2"/>
  <c r="J525" i="2"/>
  <c r="I525" i="2"/>
  <c r="H525" i="2"/>
  <c r="G525" i="2"/>
  <c r="F525" i="2"/>
  <c r="F518" i="2" s="1"/>
  <c r="E525" i="2"/>
  <c r="D525" i="2"/>
  <c r="K523" i="2"/>
  <c r="J523" i="2"/>
  <c r="I523" i="2"/>
  <c r="H523" i="2"/>
  <c r="G523" i="2"/>
  <c r="G520" i="2" s="1"/>
  <c r="F523" i="2"/>
  <c r="E523" i="2"/>
  <c r="D523" i="2"/>
  <c r="K522" i="2"/>
  <c r="J522" i="2"/>
  <c r="I522" i="2"/>
  <c r="H522" i="2"/>
  <c r="G522" i="2"/>
  <c r="F522" i="2"/>
  <c r="E522" i="2"/>
  <c r="D522" i="2"/>
  <c r="I521" i="2"/>
  <c r="H521" i="2"/>
  <c r="G521" i="2"/>
  <c r="F521" i="2"/>
  <c r="E521" i="2"/>
  <c r="D521" i="2"/>
  <c r="D520" i="2" s="1"/>
  <c r="K507" i="2"/>
  <c r="J507" i="2"/>
  <c r="I507" i="2"/>
  <c r="H506" i="2"/>
  <c r="G506" i="2"/>
  <c r="F506" i="2"/>
  <c r="E506" i="2"/>
  <c r="D506" i="2"/>
  <c r="K500" i="2"/>
  <c r="J500" i="2"/>
  <c r="I500" i="2"/>
  <c r="H499" i="2"/>
  <c r="G499" i="2"/>
  <c r="F499" i="2"/>
  <c r="E499" i="2"/>
  <c r="D499" i="2"/>
  <c r="K493" i="2"/>
  <c r="J493" i="2"/>
  <c r="I493" i="2"/>
  <c r="H492" i="2"/>
  <c r="G492" i="2"/>
  <c r="F492" i="2"/>
  <c r="E492" i="2"/>
  <c r="D492" i="2"/>
  <c r="K486" i="2"/>
  <c r="J486" i="2"/>
  <c r="I486" i="2"/>
  <c r="H485" i="2"/>
  <c r="G485" i="2"/>
  <c r="F485" i="2"/>
  <c r="E485" i="2"/>
  <c r="D485" i="2"/>
  <c r="K479" i="2"/>
  <c r="J479" i="2"/>
  <c r="I479" i="2"/>
  <c r="H478" i="2"/>
  <c r="G478" i="2"/>
  <c r="F478" i="2"/>
  <c r="E478" i="2"/>
  <c r="D478" i="2"/>
  <c r="H472" i="2"/>
  <c r="H465" i="2" s="1"/>
  <c r="G472" i="2"/>
  <c r="F472" i="2"/>
  <c r="F471" i="2" s="1"/>
  <c r="E472" i="2"/>
  <c r="E465" i="2" s="1"/>
  <c r="D472" i="2"/>
  <c r="G471" i="2"/>
  <c r="H470" i="2"/>
  <c r="G470" i="2"/>
  <c r="F470" i="2"/>
  <c r="E470" i="2"/>
  <c r="D470" i="2"/>
  <c r="H469" i="2"/>
  <c r="G469" i="2"/>
  <c r="F469" i="2"/>
  <c r="E469" i="2"/>
  <c r="D469" i="2"/>
  <c r="G465" i="2"/>
  <c r="G464" i="2"/>
  <c r="H461" i="2"/>
  <c r="H73" i="2" s="1"/>
  <c r="H37" i="2" s="1"/>
  <c r="G461" i="2"/>
  <c r="I461" i="2" s="1"/>
  <c r="F461" i="2"/>
  <c r="E461" i="2"/>
  <c r="D461" i="2"/>
  <c r="K460" i="2"/>
  <c r="J460" i="2"/>
  <c r="I460" i="2"/>
  <c r="H459" i="2"/>
  <c r="G459" i="2"/>
  <c r="F459" i="2"/>
  <c r="E459" i="2"/>
  <c r="D459" i="2"/>
  <c r="K458" i="2"/>
  <c r="J458" i="2"/>
  <c r="I458" i="2"/>
  <c r="H457" i="2"/>
  <c r="G457" i="2"/>
  <c r="F457" i="2"/>
  <c r="E457" i="2"/>
  <c r="D457" i="2"/>
  <c r="K454" i="2"/>
  <c r="J454" i="2"/>
  <c r="I454" i="2"/>
  <c r="H454" i="2"/>
  <c r="K453" i="2"/>
  <c r="J453" i="2"/>
  <c r="I453" i="2"/>
  <c r="H452" i="2"/>
  <c r="G452" i="2"/>
  <c r="J452" i="2" s="1"/>
  <c r="K451" i="2"/>
  <c r="J451" i="2"/>
  <c r="I451" i="2"/>
  <c r="H450" i="2"/>
  <c r="G450" i="2"/>
  <c r="F450" i="2"/>
  <c r="E450" i="2"/>
  <c r="D450" i="2"/>
  <c r="K444" i="2"/>
  <c r="J444" i="2"/>
  <c r="I444" i="2"/>
  <c r="H443" i="2"/>
  <c r="G443" i="2"/>
  <c r="I443" i="2" s="1"/>
  <c r="F443" i="2"/>
  <c r="E443" i="2"/>
  <c r="D443" i="2"/>
  <c r="H436" i="2"/>
  <c r="G436" i="2"/>
  <c r="F436" i="2"/>
  <c r="E436" i="2"/>
  <c r="D436" i="2"/>
  <c r="K430" i="2"/>
  <c r="J430" i="2"/>
  <c r="I430" i="2"/>
  <c r="H429" i="2"/>
  <c r="G429" i="2"/>
  <c r="F429" i="2"/>
  <c r="E429" i="2"/>
  <c r="D429" i="2"/>
  <c r="H423" i="2"/>
  <c r="H422" i="2" s="1"/>
  <c r="G423" i="2"/>
  <c r="F423" i="2"/>
  <c r="E423" i="2"/>
  <c r="D423" i="2"/>
  <c r="D422" i="2" s="1"/>
  <c r="F422" i="2"/>
  <c r="E422" i="2"/>
  <c r="K416" i="2"/>
  <c r="J416" i="2"/>
  <c r="I416" i="2"/>
  <c r="H415" i="2"/>
  <c r="G415" i="2"/>
  <c r="F415" i="2"/>
  <c r="E415" i="2"/>
  <c r="D415" i="2"/>
  <c r="K409" i="2"/>
  <c r="J409" i="2"/>
  <c r="I409" i="2"/>
  <c r="H408" i="2"/>
  <c r="G408" i="2"/>
  <c r="F408" i="2"/>
  <c r="E408" i="2"/>
  <c r="D408" i="2"/>
  <c r="K402" i="2"/>
  <c r="J402" i="2"/>
  <c r="I402" i="2"/>
  <c r="H401" i="2"/>
  <c r="G401" i="2"/>
  <c r="F401" i="2"/>
  <c r="E401" i="2"/>
  <c r="D401" i="2"/>
  <c r="K395" i="2"/>
  <c r="J395" i="2"/>
  <c r="I395" i="2"/>
  <c r="H394" i="2"/>
  <c r="G394" i="2"/>
  <c r="I394" i="2" s="1"/>
  <c r="F394" i="2"/>
  <c r="E394" i="2"/>
  <c r="D394" i="2"/>
  <c r="K388" i="2"/>
  <c r="J388" i="2"/>
  <c r="I388" i="2"/>
  <c r="H387" i="2"/>
  <c r="G387" i="2"/>
  <c r="I387" i="2" s="1"/>
  <c r="F387" i="2"/>
  <c r="E387" i="2"/>
  <c r="D387" i="2"/>
  <c r="K386" i="2"/>
  <c r="J386" i="2"/>
  <c r="I386" i="2"/>
  <c r="K385" i="2"/>
  <c r="J385" i="2"/>
  <c r="I385" i="2"/>
  <c r="K384" i="2"/>
  <c r="J384" i="2"/>
  <c r="I384" i="2"/>
  <c r="K383" i="2"/>
  <c r="J383" i="2"/>
  <c r="I383" i="2"/>
  <c r="H382" i="2"/>
  <c r="F382" i="2"/>
  <c r="K382" i="2" s="1"/>
  <c r="E382" i="2"/>
  <c r="J382" i="2" s="1"/>
  <c r="D382" i="2"/>
  <c r="I382" i="2" s="1"/>
  <c r="K381" i="2"/>
  <c r="J381" i="2"/>
  <c r="I381" i="2"/>
  <c r="K380" i="2"/>
  <c r="J380" i="2"/>
  <c r="I380" i="2"/>
  <c r="K379" i="2"/>
  <c r="J379" i="2"/>
  <c r="I379" i="2"/>
  <c r="K378" i="2"/>
  <c r="J378" i="2"/>
  <c r="I378" i="2"/>
  <c r="H377" i="2"/>
  <c r="F377" i="2"/>
  <c r="K377" i="2" s="1"/>
  <c r="E377" i="2"/>
  <c r="J377" i="2" s="1"/>
  <c r="D377" i="2"/>
  <c r="I377" i="2" s="1"/>
  <c r="K370" i="2"/>
  <c r="J370" i="2"/>
  <c r="I370" i="2"/>
  <c r="H370" i="2"/>
  <c r="G370" i="2"/>
  <c r="F370" i="2"/>
  <c r="E370" i="2"/>
  <c r="D370" i="2"/>
  <c r="K364" i="2"/>
  <c r="J364" i="2"/>
  <c r="J350" i="2" s="1"/>
  <c r="I364" i="2"/>
  <c r="H363" i="2"/>
  <c r="G363" i="2"/>
  <c r="I363" i="2" s="1"/>
  <c r="F363" i="2"/>
  <c r="E363" i="2"/>
  <c r="H362" i="2"/>
  <c r="G362" i="2"/>
  <c r="F362" i="2"/>
  <c r="E362" i="2"/>
  <c r="D362" i="2"/>
  <c r="H361" i="2"/>
  <c r="H74" i="2" s="1"/>
  <c r="H38" i="2" s="1"/>
  <c r="G361" i="2"/>
  <c r="G74" i="2" s="1"/>
  <c r="G38" i="2" s="1"/>
  <c r="F361" i="2"/>
  <c r="E361" i="2"/>
  <c r="D361" i="2"/>
  <c r="H359" i="2"/>
  <c r="G359" i="2"/>
  <c r="F359" i="2"/>
  <c r="F72" i="2" s="1"/>
  <c r="F36" i="2" s="1"/>
  <c r="E359" i="2"/>
  <c r="D359" i="2"/>
  <c r="D72" i="2" s="1"/>
  <c r="D36" i="2" s="1"/>
  <c r="H358" i="2"/>
  <c r="G358" i="2"/>
  <c r="F358" i="2"/>
  <c r="E358" i="2"/>
  <c r="D358" i="2"/>
  <c r="H357" i="2"/>
  <c r="G357" i="2"/>
  <c r="K357" i="2" s="1"/>
  <c r="F357" i="2"/>
  <c r="E357" i="2"/>
  <c r="E70" i="2" s="1"/>
  <c r="E34" i="2" s="1"/>
  <c r="D357" i="2"/>
  <c r="H351" i="2"/>
  <c r="G351" i="2"/>
  <c r="F351" i="2"/>
  <c r="E351" i="2"/>
  <c r="D351" i="2"/>
  <c r="H350" i="2"/>
  <c r="H349" i="2" s="1"/>
  <c r="G350" i="2"/>
  <c r="F350" i="2"/>
  <c r="E350" i="2"/>
  <c r="D350" i="2"/>
  <c r="D349" i="2" s="1"/>
  <c r="G349" i="2"/>
  <c r="F349" i="2"/>
  <c r="E349" i="2"/>
  <c r="H342" i="2"/>
  <c r="G342" i="2"/>
  <c r="F342" i="2"/>
  <c r="E342" i="2"/>
  <c r="D342" i="2"/>
  <c r="K336" i="2"/>
  <c r="J336" i="2"/>
  <c r="I336" i="2"/>
  <c r="H335" i="2"/>
  <c r="G335" i="2"/>
  <c r="I335" i="2" s="1"/>
  <c r="F335" i="2"/>
  <c r="E335" i="2"/>
  <c r="D335" i="2"/>
  <c r="K329" i="2"/>
  <c r="J329" i="2"/>
  <c r="I329" i="2"/>
  <c r="H328" i="2"/>
  <c r="G328" i="2"/>
  <c r="F328" i="2"/>
  <c r="E328" i="2"/>
  <c r="D328" i="2"/>
  <c r="K322" i="2"/>
  <c r="J322" i="2"/>
  <c r="I322" i="2"/>
  <c r="H321" i="2"/>
  <c r="G321" i="2"/>
  <c r="I321" i="2" s="1"/>
  <c r="F321" i="2"/>
  <c r="E321" i="2"/>
  <c r="D321" i="2"/>
  <c r="K314" i="2"/>
  <c r="J314" i="2"/>
  <c r="I314" i="2"/>
  <c r="H314" i="2"/>
  <c r="G314" i="2"/>
  <c r="F314" i="2"/>
  <c r="E314" i="2"/>
  <c r="D314" i="2"/>
  <c r="H311" i="2"/>
  <c r="H304" i="2" s="1"/>
  <c r="H66" i="2" s="1"/>
  <c r="G311" i="2"/>
  <c r="G304" i="2" s="1"/>
  <c r="F311" i="2"/>
  <c r="F304" i="2" s="1"/>
  <c r="F66" i="2" s="1"/>
  <c r="E311" i="2"/>
  <c r="E304" i="2" s="1"/>
  <c r="E66" i="2" s="1"/>
  <c r="D311" i="2"/>
  <c r="D304" i="2" s="1"/>
  <c r="D66" i="2" s="1"/>
  <c r="K310" i="2"/>
  <c r="J310" i="2"/>
  <c r="I310" i="2"/>
  <c r="H309" i="2"/>
  <c r="H302" i="2" s="1"/>
  <c r="H64" i="2" s="1"/>
  <c r="G309" i="2"/>
  <c r="F309" i="2"/>
  <c r="F302" i="2" s="1"/>
  <c r="F64" i="2" s="1"/>
  <c r="E309" i="2"/>
  <c r="E302" i="2" s="1"/>
  <c r="E64" i="2" s="1"/>
  <c r="D309" i="2"/>
  <c r="D302" i="2" s="1"/>
  <c r="D64" i="2" s="1"/>
  <c r="K308" i="2"/>
  <c r="J308" i="2"/>
  <c r="I308" i="2"/>
  <c r="H307" i="2"/>
  <c r="G307" i="2"/>
  <c r="F307" i="2"/>
  <c r="E307" i="2"/>
  <c r="D307" i="2"/>
  <c r="H306" i="2"/>
  <c r="G306" i="2"/>
  <c r="F306" i="2"/>
  <c r="E306" i="2"/>
  <c r="D306" i="2"/>
  <c r="H305" i="2"/>
  <c r="G305" i="2"/>
  <c r="F305" i="2"/>
  <c r="E305" i="2"/>
  <c r="D305" i="2"/>
  <c r="H303" i="2"/>
  <c r="G303" i="2"/>
  <c r="F303" i="2"/>
  <c r="F65" i="2" s="1"/>
  <c r="E303" i="2"/>
  <c r="D303" i="2"/>
  <c r="H301" i="2"/>
  <c r="G301" i="2"/>
  <c r="F301" i="2"/>
  <c r="E301" i="2"/>
  <c r="J301" i="2" s="1"/>
  <c r="D301" i="2"/>
  <c r="I301" i="2" s="1"/>
  <c r="K294" i="2"/>
  <c r="K293" i="2" s="1"/>
  <c r="J294" i="2"/>
  <c r="J273" i="2" s="1"/>
  <c r="I294" i="2"/>
  <c r="I273" i="2" s="1"/>
  <c r="H293" i="2"/>
  <c r="G293" i="2"/>
  <c r="F293" i="2"/>
  <c r="E293" i="2"/>
  <c r="D293" i="2"/>
  <c r="K287" i="2"/>
  <c r="J287" i="2"/>
  <c r="I287" i="2"/>
  <c r="H286" i="2"/>
  <c r="G286" i="2"/>
  <c r="F286" i="2"/>
  <c r="E286" i="2"/>
  <c r="D286" i="2"/>
  <c r="K279" i="2"/>
  <c r="J279" i="2"/>
  <c r="I279" i="2"/>
  <c r="H279" i="2"/>
  <c r="G279" i="2"/>
  <c r="F279" i="2"/>
  <c r="E279" i="2"/>
  <c r="D279" i="2"/>
  <c r="K278" i="2"/>
  <c r="J278" i="2"/>
  <c r="I278" i="2"/>
  <c r="H278" i="2"/>
  <c r="F278" i="2"/>
  <c r="E278" i="2"/>
  <c r="D278" i="2"/>
  <c r="D75" i="2" s="1"/>
  <c r="D39" i="2" s="1"/>
  <c r="K277" i="2"/>
  <c r="J277" i="2"/>
  <c r="I277" i="2"/>
  <c r="H277" i="2"/>
  <c r="F277" i="2"/>
  <c r="E277" i="2"/>
  <c r="D277" i="2"/>
  <c r="D74" i="2" s="1"/>
  <c r="D38" i="2" s="1"/>
  <c r="K275" i="2"/>
  <c r="J275" i="2"/>
  <c r="I275" i="2"/>
  <c r="H275" i="2"/>
  <c r="H72" i="2" s="1"/>
  <c r="F275" i="2"/>
  <c r="E275" i="2"/>
  <c r="D275" i="2"/>
  <c r="K274" i="2"/>
  <c r="J274" i="2"/>
  <c r="I274" i="2"/>
  <c r="H274" i="2"/>
  <c r="H71" i="2" s="1"/>
  <c r="H35" i="2" s="1"/>
  <c r="F274" i="2"/>
  <c r="E274" i="2"/>
  <c r="D274" i="2"/>
  <c r="H273" i="2"/>
  <c r="G273" i="2"/>
  <c r="G272" i="2" s="1"/>
  <c r="F273" i="2"/>
  <c r="E273" i="2"/>
  <c r="D273" i="2"/>
  <c r="K271" i="2"/>
  <c r="J271" i="2"/>
  <c r="I271" i="2"/>
  <c r="H271" i="2"/>
  <c r="F271" i="2"/>
  <c r="F68" i="2" s="1"/>
  <c r="E271" i="2"/>
  <c r="E68" i="2" s="1"/>
  <c r="D271" i="2"/>
  <c r="K270" i="2"/>
  <c r="J270" i="2"/>
  <c r="I270" i="2"/>
  <c r="H270" i="2"/>
  <c r="F270" i="2"/>
  <c r="E270" i="2"/>
  <c r="D270" i="2"/>
  <c r="K268" i="2"/>
  <c r="J268" i="2"/>
  <c r="I268" i="2"/>
  <c r="H268" i="2"/>
  <c r="F268" i="2"/>
  <c r="E268" i="2"/>
  <c r="D268" i="2"/>
  <c r="K267" i="2"/>
  <c r="J267" i="2"/>
  <c r="I267" i="2"/>
  <c r="H267" i="2"/>
  <c r="F267" i="2"/>
  <c r="E267" i="2"/>
  <c r="D267" i="2"/>
  <c r="H266" i="2"/>
  <c r="G266" i="2"/>
  <c r="G265" i="2" s="1"/>
  <c r="F266" i="2"/>
  <c r="E266" i="2"/>
  <c r="D266" i="2"/>
  <c r="K258" i="2"/>
  <c r="J258" i="2"/>
  <c r="I258" i="2"/>
  <c r="H258" i="2"/>
  <c r="G258" i="2"/>
  <c r="F258" i="2"/>
  <c r="E258" i="2"/>
  <c r="D258" i="2"/>
  <c r="K252" i="2"/>
  <c r="J252" i="2"/>
  <c r="I252" i="2"/>
  <c r="H251" i="2"/>
  <c r="G251" i="2"/>
  <c r="I251" i="2" s="1"/>
  <c r="F251" i="2"/>
  <c r="E251" i="2"/>
  <c r="D251" i="2"/>
  <c r="K244" i="2"/>
  <c r="J244" i="2"/>
  <c r="I244" i="2"/>
  <c r="H244" i="2"/>
  <c r="G244" i="2"/>
  <c r="F244" i="2"/>
  <c r="E244" i="2"/>
  <c r="D244" i="2"/>
  <c r="K237" i="2"/>
  <c r="J237" i="2"/>
  <c r="I237" i="2"/>
  <c r="H237" i="2"/>
  <c r="G237" i="2"/>
  <c r="F237" i="2"/>
  <c r="E237" i="2"/>
  <c r="D237" i="2"/>
  <c r="K231" i="2"/>
  <c r="J231" i="2"/>
  <c r="I231" i="2"/>
  <c r="H230" i="2"/>
  <c r="G230" i="2"/>
  <c r="F230" i="2"/>
  <c r="E230" i="2"/>
  <c r="D230" i="2"/>
  <c r="K223" i="2"/>
  <c r="J223" i="2"/>
  <c r="I223" i="2"/>
  <c r="H223" i="2"/>
  <c r="G223" i="2"/>
  <c r="F223" i="2"/>
  <c r="E223" i="2"/>
  <c r="D223" i="2"/>
  <c r="H218" i="2"/>
  <c r="G218" i="2"/>
  <c r="F218" i="2"/>
  <c r="F71" i="2" s="1"/>
  <c r="F35" i="2" s="1"/>
  <c r="E218" i="2"/>
  <c r="D218" i="2"/>
  <c r="D71" i="2" s="1"/>
  <c r="D35" i="2" s="1"/>
  <c r="H217" i="2"/>
  <c r="H216" i="2" s="1"/>
  <c r="G217" i="2"/>
  <c r="F217" i="2"/>
  <c r="E217" i="2"/>
  <c r="E216" i="2" s="1"/>
  <c r="D217" i="2"/>
  <c r="F216" i="2"/>
  <c r="D216" i="2"/>
  <c r="H211" i="2"/>
  <c r="G211" i="2"/>
  <c r="F211" i="2"/>
  <c r="E211" i="2"/>
  <c r="D211" i="2"/>
  <c r="H210" i="2"/>
  <c r="H209" i="2" s="1"/>
  <c r="G210" i="2"/>
  <c r="G209" i="2" s="1"/>
  <c r="F210" i="2"/>
  <c r="F209" i="2" s="1"/>
  <c r="E210" i="2"/>
  <c r="E209" i="2" s="1"/>
  <c r="D210" i="2"/>
  <c r="D209" i="2" s="1"/>
  <c r="H203" i="2"/>
  <c r="H202" i="2" s="1"/>
  <c r="G203" i="2"/>
  <c r="J203" i="2" s="1"/>
  <c r="F202" i="2"/>
  <c r="E202" i="2"/>
  <c r="D202" i="2"/>
  <c r="K196" i="2"/>
  <c r="J196" i="2"/>
  <c r="I196" i="2"/>
  <c r="H195" i="2"/>
  <c r="G195" i="2"/>
  <c r="F195" i="2"/>
  <c r="E195" i="2"/>
  <c r="D195" i="2"/>
  <c r="K189" i="2"/>
  <c r="J189" i="2"/>
  <c r="I189" i="2"/>
  <c r="H188" i="2"/>
  <c r="G188" i="2"/>
  <c r="I188" i="2" s="1"/>
  <c r="F188" i="2"/>
  <c r="E188" i="2"/>
  <c r="D188" i="2"/>
  <c r="H182" i="2"/>
  <c r="H181" i="2" s="1"/>
  <c r="G182" i="2"/>
  <c r="I182" i="2" s="1"/>
  <c r="F181" i="2"/>
  <c r="E181" i="2"/>
  <c r="D181" i="2"/>
  <c r="K175" i="2"/>
  <c r="J175" i="2"/>
  <c r="I175" i="2"/>
  <c r="H174" i="2"/>
  <c r="G174" i="2"/>
  <c r="F174" i="2"/>
  <c r="E174" i="2"/>
  <c r="D174" i="2"/>
  <c r="K168" i="2"/>
  <c r="J168" i="2"/>
  <c r="I168" i="2"/>
  <c r="H167" i="2"/>
  <c r="G167" i="2"/>
  <c r="F167" i="2"/>
  <c r="E167" i="2"/>
  <c r="D167" i="2"/>
  <c r="K161" i="2"/>
  <c r="J161" i="2"/>
  <c r="I161" i="2"/>
  <c r="H160" i="2"/>
  <c r="G160" i="2"/>
  <c r="K160" i="2" s="1"/>
  <c r="F160" i="2"/>
  <c r="E160" i="2"/>
  <c r="D160" i="2"/>
  <c r="I154" i="2"/>
  <c r="H154" i="2"/>
  <c r="H153" i="2" s="1"/>
  <c r="G154" i="2"/>
  <c r="K154" i="2" s="1"/>
  <c r="F153" i="2"/>
  <c r="E153" i="2"/>
  <c r="D153" i="2"/>
  <c r="H146" i="2"/>
  <c r="G146" i="2"/>
  <c r="F146" i="2"/>
  <c r="E146" i="2"/>
  <c r="D146" i="2"/>
  <c r="K139" i="2"/>
  <c r="J139" i="2"/>
  <c r="I139" i="2"/>
  <c r="H139" i="2"/>
  <c r="G139" i="2"/>
  <c r="F139" i="2"/>
  <c r="E139" i="2"/>
  <c r="D139" i="2"/>
  <c r="K133" i="2"/>
  <c r="J133" i="2"/>
  <c r="I133" i="2"/>
  <c r="H132" i="2"/>
  <c r="G132" i="2"/>
  <c r="I132" i="2" s="1"/>
  <c r="F132" i="2"/>
  <c r="E132" i="2"/>
  <c r="D132" i="2"/>
  <c r="E131" i="2"/>
  <c r="D131" i="2"/>
  <c r="E130" i="2"/>
  <c r="D130" i="2"/>
  <c r="E128" i="2"/>
  <c r="E65" i="2" s="1"/>
  <c r="D128" i="2"/>
  <c r="E127" i="2"/>
  <c r="D127" i="2"/>
  <c r="F126" i="2"/>
  <c r="E126" i="2"/>
  <c r="D126" i="2"/>
  <c r="F125" i="2"/>
  <c r="K119" i="2"/>
  <c r="J119" i="2"/>
  <c r="I119" i="2"/>
  <c r="H118" i="2"/>
  <c r="G118" i="2"/>
  <c r="F118" i="2"/>
  <c r="E118" i="2"/>
  <c r="D118" i="2"/>
  <c r="K112" i="2"/>
  <c r="J112" i="2"/>
  <c r="I112" i="2"/>
  <c r="H111" i="2"/>
  <c r="G111" i="2"/>
  <c r="J111" i="2" s="1"/>
  <c r="F111" i="2"/>
  <c r="E111" i="2"/>
  <c r="D111" i="2"/>
  <c r="K105" i="2"/>
  <c r="J105" i="2"/>
  <c r="I105" i="2"/>
  <c r="H104" i="2"/>
  <c r="G104" i="2"/>
  <c r="F104" i="2"/>
  <c r="E104" i="2"/>
  <c r="D104" i="2"/>
  <c r="K98" i="2"/>
  <c r="J98" i="2"/>
  <c r="I98" i="2"/>
  <c r="H97" i="2"/>
  <c r="G97" i="2"/>
  <c r="F97" i="2"/>
  <c r="E97" i="2"/>
  <c r="J97" i="2" s="1"/>
  <c r="D97" i="2"/>
  <c r="I97" i="2" s="1"/>
  <c r="K91" i="2"/>
  <c r="J91" i="2"/>
  <c r="I91" i="2"/>
  <c r="H90" i="2"/>
  <c r="G90" i="2"/>
  <c r="F90" i="2"/>
  <c r="E90" i="2"/>
  <c r="D90" i="2"/>
  <c r="I90" i="2" s="1"/>
  <c r="K84" i="2"/>
  <c r="J84" i="2"/>
  <c r="I84" i="2"/>
  <c r="H83" i="2"/>
  <c r="G83" i="2"/>
  <c r="E83" i="2"/>
  <c r="D83" i="2"/>
  <c r="H77" i="2"/>
  <c r="H76" i="2" s="1"/>
  <c r="G77" i="2"/>
  <c r="F77" i="2"/>
  <c r="F76" i="2" s="1"/>
  <c r="E77" i="2"/>
  <c r="E76" i="2" s="1"/>
  <c r="D77" i="2"/>
  <c r="D76" i="2"/>
  <c r="H75" i="2"/>
  <c r="G75" i="2"/>
  <c r="G39" i="2" s="1"/>
  <c r="E74" i="2"/>
  <c r="G73" i="2"/>
  <c r="I73" i="2" s="1"/>
  <c r="F73" i="2"/>
  <c r="F37" i="2" s="1"/>
  <c r="E73" i="2"/>
  <c r="D73" i="2"/>
  <c r="D37" i="2" s="1"/>
  <c r="G72" i="2"/>
  <c r="H70" i="2"/>
  <c r="H34" i="2" s="1"/>
  <c r="G68" i="2"/>
  <c r="F53" i="2"/>
  <c r="E53" i="2"/>
  <c r="H51" i="2"/>
  <c r="G51" i="2"/>
  <c r="F51" i="2"/>
  <c r="E51" i="2"/>
  <c r="H50" i="2"/>
  <c r="G50" i="2"/>
  <c r="F50" i="2"/>
  <c r="E50" i="2"/>
  <c r="D50" i="2"/>
  <c r="H49" i="2"/>
  <c r="G49" i="2"/>
  <c r="F49" i="2"/>
  <c r="E49" i="2"/>
  <c r="D48" i="2"/>
  <c r="H43" i="2"/>
  <c r="H40" i="2" s="1"/>
  <c r="F43" i="2"/>
  <c r="E43" i="2"/>
  <c r="D43" i="2"/>
  <c r="E38" i="2"/>
  <c r="E32" i="2"/>
  <c r="H27" i="2"/>
  <c r="G27" i="2"/>
  <c r="F25" i="2"/>
  <c r="E25" i="2"/>
  <c r="H512" i="1"/>
  <c r="H511" i="1" s="1"/>
  <c r="G512" i="1"/>
  <c r="G511" i="1" s="1"/>
  <c r="F512" i="1"/>
  <c r="F511" i="1" s="1"/>
  <c r="E511" i="1"/>
  <c r="D511" i="1"/>
  <c r="H507" i="1"/>
  <c r="G507" i="1"/>
  <c r="G369" i="1" s="1"/>
  <c r="F507" i="1"/>
  <c r="F506" i="1" s="1"/>
  <c r="E507" i="1"/>
  <c r="E506" i="1" s="1"/>
  <c r="D507" i="1"/>
  <c r="D506" i="1" s="1"/>
  <c r="H504" i="1"/>
  <c r="G504" i="1"/>
  <c r="F504" i="1"/>
  <c r="E504" i="1"/>
  <c r="D504" i="1"/>
  <c r="H503" i="1"/>
  <c r="G503" i="1"/>
  <c r="F503" i="1"/>
  <c r="E503" i="1"/>
  <c r="D503" i="1"/>
  <c r="H502" i="1"/>
  <c r="G502" i="1"/>
  <c r="F502" i="1"/>
  <c r="E502" i="1"/>
  <c r="D502" i="1"/>
  <c r="D501" i="1"/>
  <c r="K496" i="1"/>
  <c r="J496" i="1"/>
  <c r="I496" i="1"/>
  <c r="H495" i="1"/>
  <c r="G495" i="1"/>
  <c r="F495" i="1"/>
  <c r="E495" i="1"/>
  <c r="D495" i="1"/>
  <c r="K491" i="1"/>
  <c r="J491" i="1"/>
  <c r="I491" i="1"/>
  <c r="H490" i="1"/>
  <c r="G490" i="1"/>
  <c r="F490" i="1"/>
  <c r="E490" i="1"/>
  <c r="D490" i="1"/>
  <c r="H489" i="1"/>
  <c r="G489" i="1"/>
  <c r="F489" i="1"/>
  <c r="E489" i="1"/>
  <c r="D489" i="1"/>
  <c r="D483" i="1" s="1"/>
  <c r="H488" i="1"/>
  <c r="G488" i="1"/>
  <c r="G485" i="1" s="1"/>
  <c r="F488" i="1"/>
  <c r="E488" i="1"/>
  <c r="E482" i="1" s="1"/>
  <c r="D488" i="1"/>
  <c r="D482" i="1" s="1"/>
  <c r="H487" i="1"/>
  <c r="H481" i="1" s="1"/>
  <c r="G487" i="1"/>
  <c r="F487" i="1"/>
  <c r="E487" i="1"/>
  <c r="E481" i="1" s="1"/>
  <c r="D487" i="1"/>
  <c r="D481" i="1" s="1"/>
  <c r="F486" i="1"/>
  <c r="E486" i="1"/>
  <c r="E480" i="1" s="1"/>
  <c r="D486" i="1"/>
  <c r="I486" i="1" s="1"/>
  <c r="F483" i="1"/>
  <c r="E483" i="1"/>
  <c r="F482" i="1"/>
  <c r="G481" i="1"/>
  <c r="G479" i="1" s="1"/>
  <c r="H480" i="1"/>
  <c r="G480" i="1"/>
  <c r="H474" i="1"/>
  <c r="G474" i="1"/>
  <c r="F474" i="1"/>
  <c r="E474" i="1"/>
  <c r="D474" i="1"/>
  <c r="H469" i="1"/>
  <c r="G469" i="1"/>
  <c r="F469" i="1"/>
  <c r="E469" i="1"/>
  <c r="D469" i="1"/>
  <c r="K465" i="1"/>
  <c r="J465" i="1"/>
  <c r="I465" i="1"/>
  <c r="H464" i="1"/>
  <c r="G464" i="1"/>
  <c r="F464" i="1"/>
  <c r="E464" i="1"/>
  <c r="D464" i="1"/>
  <c r="K460" i="1"/>
  <c r="J460" i="1"/>
  <c r="I460" i="1"/>
  <c r="H459" i="1"/>
  <c r="G459" i="1"/>
  <c r="F459" i="1"/>
  <c r="E459" i="1"/>
  <c r="D459" i="1"/>
  <c r="H455" i="1"/>
  <c r="H454" i="1" s="1"/>
  <c r="G455" i="1"/>
  <c r="G454" i="1" s="1"/>
  <c r="F455" i="1"/>
  <c r="F454" i="1" s="1"/>
  <c r="E454" i="1"/>
  <c r="D454" i="1"/>
  <c r="H450" i="1"/>
  <c r="H449" i="1" s="1"/>
  <c r="G450" i="1"/>
  <c r="G449" i="1" s="1"/>
  <c r="F450" i="1"/>
  <c r="F449" i="1" s="1"/>
  <c r="E449" i="1"/>
  <c r="D449" i="1"/>
  <c r="H444" i="1"/>
  <c r="G444" i="1"/>
  <c r="F444" i="1"/>
  <c r="E444" i="1"/>
  <c r="D444" i="1"/>
  <c r="J440" i="1"/>
  <c r="I440" i="1"/>
  <c r="F440" i="1"/>
  <c r="F439" i="1" s="1"/>
  <c r="H439" i="1"/>
  <c r="G439" i="1"/>
  <c r="J439" i="1" s="1"/>
  <c r="E439" i="1"/>
  <c r="D439" i="1"/>
  <c r="F434" i="1"/>
  <c r="E434" i="1"/>
  <c r="D434" i="1"/>
  <c r="K430" i="1"/>
  <c r="J430" i="1"/>
  <c r="I430" i="1"/>
  <c r="J429" i="1"/>
  <c r="H429" i="1"/>
  <c r="G429" i="1"/>
  <c r="K429" i="1" s="1"/>
  <c r="F429" i="1"/>
  <c r="E429" i="1"/>
  <c r="D429" i="1"/>
  <c r="I429" i="1" s="1"/>
  <c r="H424" i="1"/>
  <c r="G424" i="1"/>
  <c r="F424" i="1"/>
  <c r="E424" i="1"/>
  <c r="D424" i="1"/>
  <c r="K420" i="1"/>
  <c r="J420" i="1"/>
  <c r="I420" i="1"/>
  <c r="J419" i="1"/>
  <c r="I419" i="1"/>
  <c r="H419" i="1"/>
  <c r="G419" i="1"/>
  <c r="F419" i="1"/>
  <c r="E419" i="1"/>
  <c r="D419" i="1"/>
  <c r="K415" i="1"/>
  <c r="J415" i="1"/>
  <c r="I415" i="1"/>
  <c r="H414" i="1"/>
  <c r="G414" i="1"/>
  <c r="K414" i="1" s="1"/>
  <c r="F414" i="1"/>
  <c r="E414" i="1"/>
  <c r="D414" i="1"/>
  <c r="I414" i="1" s="1"/>
  <c r="H409" i="1"/>
  <c r="G409" i="1"/>
  <c r="F409" i="1"/>
  <c r="E409" i="1"/>
  <c r="D409" i="1"/>
  <c r="H408" i="1"/>
  <c r="G408" i="1"/>
  <c r="F408" i="1"/>
  <c r="E408" i="1"/>
  <c r="D408" i="1"/>
  <c r="H407" i="1"/>
  <c r="G407" i="1"/>
  <c r="F407" i="1"/>
  <c r="E407" i="1"/>
  <c r="D407" i="1"/>
  <c r="H406" i="1"/>
  <c r="G406" i="1"/>
  <c r="F406" i="1"/>
  <c r="E406" i="1"/>
  <c r="D406" i="1"/>
  <c r="H405" i="1"/>
  <c r="G405" i="1"/>
  <c r="F405" i="1"/>
  <c r="E405" i="1"/>
  <c r="E404" i="1" s="1"/>
  <c r="D405" i="1"/>
  <c r="G404" i="1"/>
  <c r="H403" i="1"/>
  <c r="H377" i="1" s="1"/>
  <c r="G403" i="1"/>
  <c r="G377" i="1" s="1"/>
  <c r="F403" i="1"/>
  <c r="E403" i="1"/>
  <c r="D403" i="1"/>
  <c r="D377" i="1" s="1"/>
  <c r="H402" i="1"/>
  <c r="H376" i="1" s="1"/>
  <c r="G402" i="1"/>
  <c r="G376" i="1" s="1"/>
  <c r="F402" i="1"/>
  <c r="F376" i="1" s="1"/>
  <c r="E402" i="1"/>
  <c r="D402" i="1"/>
  <c r="H401" i="1"/>
  <c r="G401" i="1"/>
  <c r="F401" i="1"/>
  <c r="F375" i="1" s="1"/>
  <c r="E401" i="1"/>
  <c r="E375" i="1" s="1"/>
  <c r="D401" i="1"/>
  <c r="D375" i="1" s="1"/>
  <c r="G400" i="1"/>
  <c r="F400" i="1"/>
  <c r="F374" i="1" s="1"/>
  <c r="E400" i="1"/>
  <c r="D400" i="1"/>
  <c r="D399" i="1" s="1"/>
  <c r="H398" i="1"/>
  <c r="G398" i="1"/>
  <c r="G372" i="1" s="1"/>
  <c r="K372" i="1" s="1"/>
  <c r="F398" i="1"/>
  <c r="F372" i="1" s="1"/>
  <c r="E398" i="1"/>
  <c r="E372" i="1" s="1"/>
  <c r="D398" i="1"/>
  <c r="D372" i="1" s="1"/>
  <c r="H397" i="1"/>
  <c r="H371" i="1" s="1"/>
  <c r="G397" i="1"/>
  <c r="K397" i="1" s="1"/>
  <c r="F397" i="1"/>
  <c r="E397" i="1"/>
  <c r="D397" i="1"/>
  <c r="D394" i="1" s="1"/>
  <c r="H396" i="1"/>
  <c r="H370" i="1" s="1"/>
  <c r="G396" i="1"/>
  <c r="F396" i="1"/>
  <c r="F370" i="1" s="1"/>
  <c r="E396" i="1"/>
  <c r="D396" i="1"/>
  <c r="D370" i="1" s="1"/>
  <c r="H395" i="1"/>
  <c r="G395" i="1"/>
  <c r="F395" i="1"/>
  <c r="K395" i="1" s="1"/>
  <c r="E395" i="1"/>
  <c r="E369" i="1" s="1"/>
  <c r="J369" i="1" s="1"/>
  <c r="D395" i="1"/>
  <c r="D369" i="1" s="1"/>
  <c r="H393" i="1"/>
  <c r="G393" i="1"/>
  <c r="K393" i="1" s="1"/>
  <c r="F393" i="1"/>
  <c r="E393" i="1"/>
  <c r="E387" i="1" s="1"/>
  <c r="D393" i="1"/>
  <c r="H392" i="1"/>
  <c r="H366" i="1" s="1"/>
  <c r="G392" i="1"/>
  <c r="J392" i="1" s="1"/>
  <c r="F392" i="1"/>
  <c r="E392" i="1"/>
  <c r="D392" i="1"/>
  <c r="H391" i="1"/>
  <c r="G391" i="1"/>
  <c r="G385" i="1" s="1"/>
  <c r="F391" i="1"/>
  <c r="F389" i="1" s="1"/>
  <c r="E391" i="1"/>
  <c r="D391" i="1"/>
  <c r="D385" i="1" s="1"/>
  <c r="H390" i="1"/>
  <c r="G390" i="1"/>
  <c r="F390" i="1"/>
  <c r="E390" i="1"/>
  <c r="D390" i="1"/>
  <c r="K388" i="1"/>
  <c r="J388" i="1"/>
  <c r="H382" i="1"/>
  <c r="G382" i="1"/>
  <c r="K382" i="1" s="1"/>
  <c r="F382" i="1"/>
  <c r="E382" i="1"/>
  <c r="D382" i="1"/>
  <c r="H381" i="1"/>
  <c r="G381" i="1"/>
  <c r="F381" i="1"/>
  <c r="E381" i="1"/>
  <c r="D381" i="1"/>
  <c r="H380" i="1"/>
  <c r="G380" i="1"/>
  <c r="F380" i="1"/>
  <c r="E380" i="1"/>
  <c r="D380" i="1"/>
  <c r="K379" i="1"/>
  <c r="J379" i="1"/>
  <c r="G378" i="1"/>
  <c r="F377" i="1"/>
  <c r="E377" i="1"/>
  <c r="E376" i="1"/>
  <c r="J376" i="1" s="1"/>
  <c r="D376" i="1"/>
  <c r="H375" i="1"/>
  <c r="G375" i="1"/>
  <c r="E374" i="1"/>
  <c r="D374" i="1"/>
  <c r="H372" i="1"/>
  <c r="G371" i="1"/>
  <c r="F371" i="1"/>
  <c r="E370" i="1"/>
  <c r="H367" i="1"/>
  <c r="G367" i="1"/>
  <c r="K367" i="1" s="1"/>
  <c r="F367" i="1"/>
  <c r="E367" i="1"/>
  <c r="E361" i="1" s="1"/>
  <c r="D367" i="1"/>
  <c r="D361" i="1" s="1"/>
  <c r="F366" i="1"/>
  <c r="E366" i="1"/>
  <c r="D366" i="1"/>
  <c r="H365" i="1"/>
  <c r="G365" i="1"/>
  <c r="F365" i="1"/>
  <c r="F363" i="1" s="1"/>
  <c r="H364" i="1"/>
  <c r="G364" i="1"/>
  <c r="F364" i="1"/>
  <c r="E364" i="1"/>
  <c r="D364" i="1"/>
  <c r="K362" i="1"/>
  <c r="J362" i="1"/>
  <c r="K356" i="1"/>
  <c r="J356" i="1"/>
  <c r="K355" i="1"/>
  <c r="J355" i="1"/>
  <c r="K354" i="1"/>
  <c r="J354" i="1"/>
  <c r="K353" i="1"/>
  <c r="H352" i="1"/>
  <c r="G352" i="1"/>
  <c r="F352" i="1"/>
  <c r="E352" i="1"/>
  <c r="D352" i="1"/>
  <c r="K351" i="1"/>
  <c r="K350" i="1"/>
  <c r="K349" i="1"/>
  <c r="H348" i="1"/>
  <c r="G348" i="1"/>
  <c r="F348" i="1"/>
  <c r="E347" i="1"/>
  <c r="D347" i="1"/>
  <c r="K346" i="1"/>
  <c r="K345" i="1"/>
  <c r="K344" i="1"/>
  <c r="K343" i="1"/>
  <c r="H342" i="1"/>
  <c r="G342" i="1"/>
  <c r="F342" i="1"/>
  <c r="K342" i="1" s="1"/>
  <c r="E342" i="1"/>
  <c r="D342" i="1"/>
  <c r="H341" i="1"/>
  <c r="G341" i="1"/>
  <c r="K341" i="1" s="1"/>
  <c r="F341" i="1"/>
  <c r="E341" i="1"/>
  <c r="D341" i="1"/>
  <c r="H340" i="1"/>
  <c r="G340" i="1"/>
  <c r="K340" i="1" s="1"/>
  <c r="F340" i="1"/>
  <c r="E340" i="1"/>
  <c r="D340" i="1"/>
  <c r="H339" i="1"/>
  <c r="G339" i="1"/>
  <c r="F339" i="1"/>
  <c r="E339" i="1"/>
  <c r="D339" i="1"/>
  <c r="K338" i="1"/>
  <c r="H338" i="1"/>
  <c r="G338" i="1"/>
  <c r="F338" i="1"/>
  <c r="E338" i="1"/>
  <c r="D338" i="1"/>
  <c r="F337" i="1"/>
  <c r="K336" i="1"/>
  <c r="H336" i="1"/>
  <c r="G336" i="1"/>
  <c r="F336" i="1"/>
  <c r="E336" i="1"/>
  <c r="D336" i="1"/>
  <c r="H335" i="1"/>
  <c r="H332" i="1" s="1"/>
  <c r="G335" i="1"/>
  <c r="K335" i="1" s="1"/>
  <c r="F335" i="1"/>
  <c r="E335" i="1"/>
  <c r="D335" i="1"/>
  <c r="H334" i="1"/>
  <c r="G334" i="1"/>
  <c r="K334" i="1" s="1"/>
  <c r="F334" i="1"/>
  <c r="E334" i="1"/>
  <c r="D334" i="1"/>
  <c r="H333" i="1"/>
  <c r="G333" i="1"/>
  <c r="F333" i="1"/>
  <c r="E333" i="1"/>
  <c r="D333" i="1"/>
  <c r="E332" i="1"/>
  <c r="D332" i="1"/>
  <c r="H331" i="1"/>
  <c r="G331" i="1"/>
  <c r="F331" i="1"/>
  <c r="E331" i="1"/>
  <c r="D331" i="1"/>
  <c r="H330" i="1"/>
  <c r="G330" i="1"/>
  <c r="K330" i="1" s="1"/>
  <c r="F330" i="1"/>
  <c r="E330" i="1"/>
  <c r="D330" i="1"/>
  <c r="H329" i="1"/>
  <c r="G329" i="1"/>
  <c r="F329" i="1"/>
  <c r="E329" i="1"/>
  <c r="D329" i="1"/>
  <c r="E328" i="1"/>
  <c r="D328" i="1"/>
  <c r="K326" i="1"/>
  <c r="F325" i="1"/>
  <c r="H324" i="1"/>
  <c r="D324" i="1"/>
  <c r="F323" i="1"/>
  <c r="K320" i="1"/>
  <c r="K319" i="1"/>
  <c r="K318" i="1"/>
  <c r="K317" i="1"/>
  <c r="H316" i="1"/>
  <c r="G316" i="1"/>
  <c r="K316" i="1" s="1"/>
  <c r="F316" i="1"/>
  <c r="E316" i="1"/>
  <c r="D316" i="1"/>
  <c r="K315" i="1"/>
  <c r="K314" i="1"/>
  <c r="K313" i="1"/>
  <c r="K312" i="1"/>
  <c r="H311" i="1"/>
  <c r="G311" i="1"/>
  <c r="F311" i="1"/>
  <c r="E311" i="1"/>
  <c r="D311" i="1"/>
  <c r="K310" i="1"/>
  <c r="K309" i="1"/>
  <c r="K308" i="1"/>
  <c r="H307" i="1"/>
  <c r="G307" i="1"/>
  <c r="K307" i="1" s="1"/>
  <c r="F307" i="1"/>
  <c r="F287" i="1" s="1"/>
  <c r="F306" i="1"/>
  <c r="E306" i="1"/>
  <c r="D306" i="1"/>
  <c r="K305" i="1"/>
  <c r="K304" i="1"/>
  <c r="K303" i="1"/>
  <c r="K302" i="1"/>
  <c r="H301" i="1"/>
  <c r="G301" i="1"/>
  <c r="K301" i="1" s="1"/>
  <c r="F301" i="1"/>
  <c r="E301" i="1"/>
  <c r="D301" i="1"/>
  <c r="H300" i="1"/>
  <c r="G300" i="1"/>
  <c r="F300" i="1"/>
  <c r="E300" i="1"/>
  <c r="E284" i="1" s="1"/>
  <c r="D300" i="1"/>
  <c r="D284" i="1" s="1"/>
  <c r="H299" i="1"/>
  <c r="H283" i="1" s="1"/>
  <c r="G299" i="1"/>
  <c r="G283" i="1" s="1"/>
  <c r="F299" i="1"/>
  <c r="E299" i="1"/>
  <c r="D299" i="1"/>
  <c r="H298" i="1"/>
  <c r="G298" i="1"/>
  <c r="G282" i="1" s="1"/>
  <c r="F298" i="1"/>
  <c r="F282" i="1" s="1"/>
  <c r="E298" i="1"/>
  <c r="E282" i="1" s="1"/>
  <c r="D298" i="1"/>
  <c r="D282" i="1" s="1"/>
  <c r="H297" i="1"/>
  <c r="G297" i="1"/>
  <c r="F297" i="1"/>
  <c r="E297" i="1"/>
  <c r="D297" i="1"/>
  <c r="F296" i="1"/>
  <c r="H295" i="1"/>
  <c r="H60" i="1" s="1"/>
  <c r="G295" i="1"/>
  <c r="G60" i="1" s="1"/>
  <c r="I60" i="1" s="1"/>
  <c r="F295" i="1"/>
  <c r="E295" i="1"/>
  <c r="D295" i="1"/>
  <c r="H294" i="1"/>
  <c r="G294" i="1"/>
  <c r="F294" i="1"/>
  <c r="E294" i="1"/>
  <c r="E59" i="1" s="1"/>
  <c r="E33" i="1" s="1"/>
  <c r="D294" i="1"/>
  <c r="H293" i="1"/>
  <c r="G293" i="1"/>
  <c r="F293" i="1"/>
  <c r="E293" i="1"/>
  <c r="D293" i="1"/>
  <c r="H292" i="1"/>
  <c r="H291" i="1" s="1"/>
  <c r="G292" i="1"/>
  <c r="F292" i="1"/>
  <c r="E292" i="1"/>
  <c r="D292" i="1"/>
  <c r="E287" i="1"/>
  <c r="D287" i="1"/>
  <c r="D281" i="1" s="1"/>
  <c r="E286" i="1"/>
  <c r="K276" i="1"/>
  <c r="J276" i="1"/>
  <c r="I276" i="1"/>
  <c r="J275" i="1"/>
  <c r="I275" i="1"/>
  <c r="H275" i="1"/>
  <c r="G275" i="1"/>
  <c r="K275" i="1" s="1"/>
  <c r="F275" i="1"/>
  <c r="E275" i="1"/>
  <c r="D275" i="1"/>
  <c r="H271" i="1"/>
  <c r="H270" i="1" s="1"/>
  <c r="G271" i="1"/>
  <c r="G270" i="1" s="1"/>
  <c r="F271" i="1"/>
  <c r="F270" i="1" s="1"/>
  <c r="E270" i="1"/>
  <c r="D270" i="1"/>
  <c r="H266" i="1"/>
  <c r="H211" i="1" s="1"/>
  <c r="G266" i="1"/>
  <c r="G265" i="1" s="1"/>
  <c r="F266" i="1"/>
  <c r="F265" i="1" s="1"/>
  <c r="H265" i="1"/>
  <c r="E265" i="1"/>
  <c r="D265" i="1"/>
  <c r="H261" i="1"/>
  <c r="G261" i="1"/>
  <c r="F261" i="1"/>
  <c r="H260" i="1"/>
  <c r="F260" i="1"/>
  <c r="E260" i="1"/>
  <c r="D260" i="1"/>
  <c r="H255" i="1"/>
  <c r="G255" i="1"/>
  <c r="F255" i="1"/>
  <c r="E255" i="1"/>
  <c r="D255" i="1"/>
  <c r="K251" i="1"/>
  <c r="J251" i="1"/>
  <c r="I251" i="1"/>
  <c r="H250" i="1"/>
  <c r="G250" i="1"/>
  <c r="F250" i="1"/>
  <c r="E250" i="1"/>
  <c r="D250" i="1"/>
  <c r="K246" i="1"/>
  <c r="J246" i="1"/>
  <c r="I246" i="1"/>
  <c r="H245" i="1"/>
  <c r="G245" i="1"/>
  <c r="F245" i="1"/>
  <c r="E245" i="1"/>
  <c r="D245" i="1"/>
  <c r="K241" i="1"/>
  <c r="J241" i="1"/>
  <c r="I241" i="1"/>
  <c r="H240" i="1"/>
  <c r="G240" i="1"/>
  <c r="J240" i="1" s="1"/>
  <c r="F240" i="1"/>
  <c r="E240" i="1"/>
  <c r="D240" i="1"/>
  <c r="K236" i="1"/>
  <c r="J236" i="1"/>
  <c r="I236" i="1"/>
  <c r="H235" i="1"/>
  <c r="G235" i="1"/>
  <c r="I235" i="1" s="1"/>
  <c r="F235" i="1"/>
  <c r="E235" i="1"/>
  <c r="D235" i="1"/>
  <c r="H230" i="1"/>
  <c r="G230" i="1"/>
  <c r="F230" i="1"/>
  <c r="E230" i="1"/>
  <c r="D230" i="1"/>
  <c r="H225" i="1"/>
  <c r="G225" i="1"/>
  <c r="F225" i="1"/>
  <c r="E225" i="1"/>
  <c r="D225" i="1"/>
  <c r="K221" i="1"/>
  <c r="J221" i="1"/>
  <c r="I221" i="1"/>
  <c r="H220" i="1"/>
  <c r="G220" i="1"/>
  <c r="J220" i="1" s="1"/>
  <c r="F220" i="1"/>
  <c r="E220" i="1"/>
  <c r="D220" i="1"/>
  <c r="H219" i="1"/>
  <c r="G219" i="1"/>
  <c r="F219" i="1"/>
  <c r="E219" i="1"/>
  <c r="D219" i="1"/>
  <c r="H218" i="1"/>
  <c r="G218" i="1"/>
  <c r="F218" i="1"/>
  <c r="E218" i="1"/>
  <c r="D218" i="1"/>
  <c r="H217" i="1"/>
  <c r="G217" i="1"/>
  <c r="F217" i="1"/>
  <c r="E217" i="1"/>
  <c r="D217" i="1"/>
  <c r="H216" i="1"/>
  <c r="G216" i="1"/>
  <c r="F216" i="1"/>
  <c r="F215" i="1" s="1"/>
  <c r="E216" i="1"/>
  <c r="D216" i="1"/>
  <c r="H214" i="1"/>
  <c r="G214" i="1"/>
  <c r="F214" i="1"/>
  <c r="E214" i="1"/>
  <c r="D214" i="1"/>
  <c r="H213" i="1"/>
  <c r="G213" i="1"/>
  <c r="F213" i="1"/>
  <c r="E213" i="1"/>
  <c r="D213" i="1"/>
  <c r="H212" i="1"/>
  <c r="G212" i="1"/>
  <c r="F212" i="1"/>
  <c r="F53" i="1" s="1"/>
  <c r="F27" i="1" s="1"/>
  <c r="E212" i="1"/>
  <c r="D212" i="1"/>
  <c r="E211" i="1"/>
  <c r="D211" i="1"/>
  <c r="H209" i="1"/>
  <c r="G209" i="1"/>
  <c r="G24" i="1" s="1"/>
  <c r="F209" i="1"/>
  <c r="F24" i="1" s="1"/>
  <c r="E209" i="1"/>
  <c r="E24" i="1" s="1"/>
  <c r="D209" i="1"/>
  <c r="D50" i="1" s="1"/>
  <c r="H208" i="1"/>
  <c r="G208" i="1"/>
  <c r="F208" i="1"/>
  <c r="E208" i="1"/>
  <c r="D208" i="1"/>
  <c r="H207" i="1"/>
  <c r="G207" i="1"/>
  <c r="F207" i="1"/>
  <c r="F196" i="1" s="1"/>
  <c r="E207" i="1"/>
  <c r="D207" i="1"/>
  <c r="H206" i="1"/>
  <c r="G206" i="1"/>
  <c r="F206" i="1"/>
  <c r="E206" i="1"/>
  <c r="D206" i="1"/>
  <c r="H204" i="1"/>
  <c r="G204" i="1"/>
  <c r="F204" i="1"/>
  <c r="E204" i="1"/>
  <c r="D204" i="1"/>
  <c r="H203" i="1"/>
  <c r="H200" i="1" s="1"/>
  <c r="G203" i="1"/>
  <c r="G200" i="1" s="1"/>
  <c r="F203" i="1"/>
  <c r="F197" i="1" s="1"/>
  <c r="E203" i="1"/>
  <c r="E197" i="1" s="1"/>
  <c r="D203" i="1"/>
  <c r="H202" i="1"/>
  <c r="G202" i="1"/>
  <c r="G43" i="1" s="1"/>
  <c r="F202" i="1"/>
  <c r="F43" i="1" s="1"/>
  <c r="E202" i="1"/>
  <c r="E43" i="1" s="1"/>
  <c r="D202" i="1"/>
  <c r="H201" i="1"/>
  <c r="G201" i="1"/>
  <c r="J201" i="1" s="1"/>
  <c r="F201" i="1"/>
  <c r="E201" i="1"/>
  <c r="D201" i="1"/>
  <c r="D200" i="1"/>
  <c r="H198" i="1"/>
  <c r="H189" i="1"/>
  <c r="G189" i="1"/>
  <c r="F189" i="1"/>
  <c r="E189" i="1"/>
  <c r="D189" i="1"/>
  <c r="H184" i="1"/>
  <c r="G184" i="1"/>
  <c r="F184" i="1"/>
  <c r="E184" i="1"/>
  <c r="D184" i="1"/>
  <c r="H179" i="1"/>
  <c r="G179" i="1"/>
  <c r="F179" i="1"/>
  <c r="E179" i="1"/>
  <c r="D179" i="1"/>
  <c r="K175" i="1"/>
  <c r="J175" i="1"/>
  <c r="I175" i="1"/>
  <c r="H174" i="1"/>
  <c r="G174" i="1"/>
  <c r="F174" i="1"/>
  <c r="E174" i="1"/>
  <c r="J174" i="1" s="1"/>
  <c r="D174" i="1"/>
  <c r="I174" i="1" s="1"/>
  <c r="H170" i="1"/>
  <c r="H169" i="1" s="1"/>
  <c r="G170" i="1"/>
  <c r="G169" i="1" s="1"/>
  <c r="F170" i="1"/>
  <c r="F169" i="1" s="1"/>
  <c r="E169" i="1"/>
  <c r="D169" i="1"/>
  <c r="H165" i="1"/>
  <c r="H164" i="1" s="1"/>
  <c r="G165" i="1"/>
  <c r="G164" i="1" s="1"/>
  <c r="F165" i="1"/>
  <c r="F164" i="1" s="1"/>
  <c r="E164" i="1"/>
  <c r="D164" i="1"/>
  <c r="H160" i="1"/>
  <c r="H159" i="1" s="1"/>
  <c r="G160" i="1"/>
  <c r="F160" i="1"/>
  <c r="E159" i="1"/>
  <c r="D159" i="1"/>
  <c r="H154" i="1"/>
  <c r="G154" i="1"/>
  <c r="F154" i="1"/>
  <c r="E154" i="1"/>
  <c r="D154" i="1"/>
  <c r="H149" i="1"/>
  <c r="G149" i="1"/>
  <c r="F149" i="1"/>
  <c r="E149" i="1"/>
  <c r="D149" i="1"/>
  <c r="H144" i="1"/>
  <c r="G144" i="1"/>
  <c r="F144" i="1"/>
  <c r="E144" i="1"/>
  <c r="D144" i="1"/>
  <c r="K140" i="1"/>
  <c r="J140" i="1"/>
  <c r="I140" i="1"/>
  <c r="H139" i="1"/>
  <c r="G139" i="1"/>
  <c r="J139" i="1" s="1"/>
  <c r="F139" i="1"/>
  <c r="E139" i="1"/>
  <c r="D139" i="1"/>
  <c r="H134" i="1"/>
  <c r="G134" i="1"/>
  <c r="F134" i="1"/>
  <c r="E134" i="1"/>
  <c r="D134" i="1"/>
  <c r="H133" i="1"/>
  <c r="H112" i="1" s="1"/>
  <c r="G133" i="1"/>
  <c r="F133" i="1"/>
  <c r="F112" i="1" s="1"/>
  <c r="E133" i="1"/>
  <c r="D133" i="1"/>
  <c r="H132" i="1"/>
  <c r="H111" i="1" s="1"/>
  <c r="G132" i="1"/>
  <c r="G111" i="1" s="1"/>
  <c r="F132" i="1"/>
  <c r="F111" i="1" s="1"/>
  <c r="E132" i="1"/>
  <c r="E111" i="1" s="1"/>
  <c r="D132" i="1"/>
  <c r="H131" i="1"/>
  <c r="H110" i="1" s="1"/>
  <c r="G131" i="1"/>
  <c r="F131" i="1"/>
  <c r="E131" i="1"/>
  <c r="E58" i="1" s="1"/>
  <c r="E32" i="1" s="1"/>
  <c r="D131" i="1"/>
  <c r="D58" i="1" s="1"/>
  <c r="H130" i="1"/>
  <c r="G130" i="1"/>
  <c r="F130" i="1"/>
  <c r="E130" i="1"/>
  <c r="D130" i="1"/>
  <c r="H125" i="1"/>
  <c r="H124" i="1" s="1"/>
  <c r="E125" i="1"/>
  <c r="E124" i="1" s="1"/>
  <c r="D125" i="1"/>
  <c r="H120" i="1"/>
  <c r="G120" i="1"/>
  <c r="F120" i="1"/>
  <c r="F119" i="1" s="1"/>
  <c r="E120" i="1"/>
  <c r="D120" i="1"/>
  <c r="I119" i="1"/>
  <c r="H119" i="1"/>
  <c r="G119" i="1"/>
  <c r="D119" i="1"/>
  <c r="H115" i="1"/>
  <c r="H42" i="1" s="1"/>
  <c r="G115" i="1"/>
  <c r="K115" i="1" s="1"/>
  <c r="F115" i="1"/>
  <c r="E115" i="1"/>
  <c r="E42" i="1" s="1"/>
  <c r="D115" i="1"/>
  <c r="H114" i="1"/>
  <c r="F114" i="1"/>
  <c r="E114" i="1"/>
  <c r="D114" i="1"/>
  <c r="G112" i="1"/>
  <c r="E112" i="1"/>
  <c r="D112" i="1"/>
  <c r="D111" i="1"/>
  <c r="G110" i="1"/>
  <c r="F110" i="1"/>
  <c r="H104" i="1"/>
  <c r="G104" i="1"/>
  <c r="F104" i="1"/>
  <c r="F103" i="1" s="1"/>
  <c r="H103" i="1"/>
  <c r="G103" i="1"/>
  <c r="E103" i="1"/>
  <c r="D103" i="1"/>
  <c r="I102" i="1"/>
  <c r="H98" i="1"/>
  <c r="G98" i="1"/>
  <c r="F98" i="1"/>
  <c r="E98" i="1"/>
  <c r="D98" i="1"/>
  <c r="H93" i="1"/>
  <c r="G93" i="1"/>
  <c r="F93" i="1"/>
  <c r="E93" i="1"/>
  <c r="D93" i="1"/>
  <c r="H88" i="1"/>
  <c r="G88" i="1"/>
  <c r="F88" i="1"/>
  <c r="E88" i="1"/>
  <c r="D88" i="1"/>
  <c r="H84" i="1"/>
  <c r="G84" i="1"/>
  <c r="G74" i="1" s="1"/>
  <c r="F84" i="1"/>
  <c r="H83" i="1"/>
  <c r="F83" i="1"/>
  <c r="E83" i="1"/>
  <c r="D83" i="1"/>
  <c r="K79" i="1"/>
  <c r="J79" i="1"/>
  <c r="I79" i="1"/>
  <c r="H78" i="1"/>
  <c r="G78" i="1"/>
  <c r="F78" i="1"/>
  <c r="E78" i="1"/>
  <c r="D78" i="1"/>
  <c r="H77" i="1"/>
  <c r="H66" i="1" s="1"/>
  <c r="G77" i="1"/>
  <c r="F77" i="1"/>
  <c r="F66" i="1" s="1"/>
  <c r="E77" i="1"/>
  <c r="D77" i="1"/>
  <c r="H76" i="1"/>
  <c r="G76" i="1"/>
  <c r="G65" i="1" s="1"/>
  <c r="F76" i="1"/>
  <c r="F65" i="1" s="1"/>
  <c r="E76" i="1"/>
  <c r="E65" i="1" s="1"/>
  <c r="D76" i="1"/>
  <c r="D65" i="1" s="1"/>
  <c r="H75" i="1"/>
  <c r="H64" i="1" s="1"/>
  <c r="G75" i="1"/>
  <c r="G64" i="1" s="1"/>
  <c r="F75" i="1"/>
  <c r="F64" i="1" s="1"/>
  <c r="E75" i="1"/>
  <c r="E64" i="1" s="1"/>
  <c r="D75" i="1"/>
  <c r="D64" i="1" s="1"/>
  <c r="H74" i="1"/>
  <c r="E74" i="1"/>
  <c r="D74" i="1"/>
  <c r="I69" i="1"/>
  <c r="H69" i="1"/>
  <c r="H68" i="1" s="1"/>
  <c r="G69" i="1"/>
  <c r="F69" i="1"/>
  <c r="F47" i="1" s="1"/>
  <c r="E69" i="1"/>
  <c r="D69" i="1"/>
  <c r="G68" i="1"/>
  <c r="F68" i="1"/>
  <c r="E68" i="1"/>
  <c r="D68" i="1"/>
  <c r="G66" i="1"/>
  <c r="H63" i="1"/>
  <c r="E63" i="1"/>
  <c r="D63" i="1"/>
  <c r="F60" i="1"/>
  <c r="F34" i="1" s="1"/>
  <c r="E60" i="1"/>
  <c r="D60" i="1"/>
  <c r="F59" i="1"/>
  <c r="F33" i="1" s="1"/>
  <c r="H58" i="1"/>
  <c r="H32" i="1" s="1"/>
  <c r="G58" i="1"/>
  <c r="F58" i="1"/>
  <c r="F32" i="1" s="1"/>
  <c r="H57" i="1"/>
  <c r="H31" i="1" s="1"/>
  <c r="E57" i="1"/>
  <c r="D57" i="1"/>
  <c r="H55" i="1"/>
  <c r="H29" i="1" s="1"/>
  <c r="G55" i="1"/>
  <c r="E54" i="1"/>
  <c r="D54" i="1"/>
  <c r="H50" i="1"/>
  <c r="F50" i="1"/>
  <c r="E50" i="1"/>
  <c r="G49" i="1"/>
  <c r="F49" i="1"/>
  <c r="E49" i="1"/>
  <c r="D48" i="1"/>
  <c r="H47" i="1"/>
  <c r="G47" i="1"/>
  <c r="H45" i="1"/>
  <c r="H19" i="1" s="1"/>
  <c r="G45" i="1"/>
  <c r="D45" i="1"/>
  <c r="F44" i="1"/>
  <c r="E44" i="1"/>
  <c r="D44" i="1"/>
  <c r="D18" i="1" s="1"/>
  <c r="G42" i="1"/>
  <c r="F42" i="1"/>
  <c r="F16" i="1" s="1"/>
  <c r="H34" i="1"/>
  <c r="E34" i="1"/>
  <c r="D34" i="1"/>
  <c r="G32" i="1"/>
  <c r="D31" i="1"/>
  <c r="H24" i="1"/>
  <c r="H23" i="1"/>
  <c r="E23" i="1"/>
  <c r="E22" i="1"/>
  <c r="G19" i="1"/>
  <c r="D32" i="1" l="1"/>
  <c r="H360" i="1"/>
  <c r="H363" i="1"/>
  <c r="H347" i="1"/>
  <c r="H328" i="1"/>
  <c r="D389" i="1"/>
  <c r="F22" i="2"/>
  <c r="D22" i="1"/>
  <c r="E18" i="1"/>
  <c r="E38" i="1"/>
  <c r="E110" i="1"/>
  <c r="D47" i="1"/>
  <c r="D21" i="1" s="1"/>
  <c r="I120" i="1"/>
  <c r="G129" i="1"/>
  <c r="D196" i="1"/>
  <c r="E195" i="1"/>
  <c r="E194" i="1" s="1"/>
  <c r="E205" i="1"/>
  <c r="J205" i="1" s="1"/>
  <c r="H48" i="1"/>
  <c r="H22" i="1"/>
  <c r="H389" i="1"/>
  <c r="D387" i="1"/>
  <c r="K303" i="2"/>
  <c r="F516" i="2"/>
  <c r="D748" i="2"/>
  <c r="J47" i="1"/>
  <c r="H306" i="1"/>
  <c r="H287" i="1"/>
  <c r="H281" i="1" s="1"/>
  <c r="K348" i="1"/>
  <c r="G347" i="1"/>
  <c r="D24" i="1"/>
  <c r="G196" i="1"/>
  <c r="G48" i="1"/>
  <c r="E385" i="1"/>
  <c r="J385" i="1" s="1"/>
  <c r="F18" i="1"/>
  <c r="E109" i="1"/>
  <c r="E108" i="1" s="1"/>
  <c r="E119" i="1"/>
  <c r="E17" i="1"/>
  <c r="F291" i="1"/>
  <c r="F57" i="1"/>
  <c r="F56" i="1" s="1"/>
  <c r="D283" i="1"/>
  <c r="D59" i="1"/>
  <c r="D33" i="1" s="1"/>
  <c r="D365" i="1"/>
  <c r="G366" i="1"/>
  <c r="J366" i="1" s="1"/>
  <c r="F369" i="1"/>
  <c r="K486" i="1"/>
  <c r="F480" i="1"/>
  <c r="K480" i="1" s="1"/>
  <c r="E520" i="2"/>
  <c r="J520" i="2" s="1"/>
  <c r="G81" i="4"/>
  <c r="G84" i="4" s="1"/>
  <c r="F22" i="1"/>
  <c r="H44" i="1"/>
  <c r="H18" i="1" s="1"/>
  <c r="G53" i="1"/>
  <c r="G27" i="1" s="1"/>
  <c r="G59" i="1"/>
  <c r="G33" i="1" s="1"/>
  <c r="F17" i="1"/>
  <c r="D198" i="1"/>
  <c r="I206" i="1"/>
  <c r="G57" i="1"/>
  <c r="G31" i="1" s="1"/>
  <c r="G291" i="1"/>
  <c r="F324" i="1"/>
  <c r="F23" i="1"/>
  <c r="E365" i="1"/>
  <c r="J378" i="1"/>
  <c r="J486" i="1"/>
  <c r="D500" i="1"/>
  <c r="D465" i="2"/>
  <c r="D27" i="2" s="1"/>
  <c r="D26" i="2" s="1"/>
  <c r="D471" i="2"/>
  <c r="I471" i="2" s="1"/>
  <c r="I472" i="2"/>
  <c r="K478" i="2"/>
  <c r="J485" i="2"/>
  <c r="D360" i="1"/>
  <c r="J395" i="1"/>
  <c r="E394" i="1"/>
  <c r="D110" i="1"/>
  <c r="H386" i="1"/>
  <c r="F48" i="1"/>
  <c r="F37" i="1" s="1"/>
  <c r="D28" i="1"/>
  <c r="H65" i="1"/>
  <c r="H54" i="1"/>
  <c r="H28" i="1" s="1"/>
  <c r="F125" i="1"/>
  <c r="F124" i="1" s="1"/>
  <c r="F159" i="1"/>
  <c r="G17" i="1"/>
  <c r="F211" i="1"/>
  <c r="F195" i="1" s="1"/>
  <c r="F194" i="1" s="1"/>
  <c r="D386" i="1"/>
  <c r="H39" i="1"/>
  <c r="E28" i="1"/>
  <c r="K69" i="1"/>
  <c r="J69" i="1"/>
  <c r="D66" i="1"/>
  <c r="D62" i="1" s="1"/>
  <c r="D55" i="1"/>
  <c r="D29" i="1" s="1"/>
  <c r="D13" i="1" s="1"/>
  <c r="K78" i="1"/>
  <c r="I78" i="1"/>
  <c r="G114" i="1"/>
  <c r="G125" i="1"/>
  <c r="G109" i="1" s="1"/>
  <c r="D215" i="1"/>
  <c r="E323" i="1"/>
  <c r="G337" i="1"/>
  <c r="K337" i="1" s="1"/>
  <c r="F384" i="1"/>
  <c r="F383" i="1" s="1"/>
  <c r="G399" i="1"/>
  <c r="G374" i="1"/>
  <c r="J374" i="1" s="1"/>
  <c r="J415" i="2"/>
  <c r="E731" i="2"/>
  <c r="H506" i="1"/>
  <c r="H501" i="1"/>
  <c r="H500" i="1" s="1"/>
  <c r="H369" i="1"/>
  <c r="H368" i="1" s="1"/>
  <c r="I77" i="2"/>
  <c r="G76" i="2"/>
  <c r="I76" i="2" s="1"/>
  <c r="K68" i="1"/>
  <c r="J68" i="1"/>
  <c r="I68" i="1"/>
  <c r="H52" i="1"/>
  <c r="G22" i="1"/>
  <c r="D19" i="1"/>
  <c r="H59" i="1"/>
  <c r="H33" i="1" s="1"/>
  <c r="H12" i="1" s="1"/>
  <c r="E53" i="1"/>
  <c r="I115" i="1"/>
  <c r="E198" i="1"/>
  <c r="H210" i="1"/>
  <c r="G284" i="1"/>
  <c r="I284" i="1" s="1"/>
  <c r="D323" i="1"/>
  <c r="G23" i="1"/>
  <c r="E66" i="1"/>
  <c r="E62" i="1" s="1"/>
  <c r="E55" i="1"/>
  <c r="E29" i="1" s="1"/>
  <c r="D124" i="1"/>
  <c r="D52" i="1"/>
  <c r="D26" i="1" s="1"/>
  <c r="H129" i="1"/>
  <c r="E215" i="1"/>
  <c r="K245" i="1"/>
  <c r="I245" i="1"/>
  <c r="K250" i="1"/>
  <c r="J250" i="1"/>
  <c r="I250" i="1"/>
  <c r="F328" i="1"/>
  <c r="F327" i="1" s="1"/>
  <c r="F347" i="1"/>
  <c r="K352" i="1"/>
  <c r="D371" i="1"/>
  <c r="D368" i="1" s="1"/>
  <c r="J396" i="1"/>
  <c r="G370" i="1"/>
  <c r="J370" i="1" s="1"/>
  <c r="J372" i="1"/>
  <c r="D373" i="1"/>
  <c r="K376" i="1"/>
  <c r="D404" i="1"/>
  <c r="G506" i="1"/>
  <c r="G501" i="1"/>
  <c r="G500" i="1" s="1"/>
  <c r="F356" i="2"/>
  <c r="K356" i="2" s="1"/>
  <c r="D197" i="1"/>
  <c r="D194" i="1" s="1"/>
  <c r="G215" i="1"/>
  <c r="G211" i="1"/>
  <c r="D358" i="1"/>
  <c r="E45" i="1"/>
  <c r="E41" i="1" s="1"/>
  <c r="F54" i="1"/>
  <c r="F28" i="1" s="1"/>
  <c r="H62" i="1"/>
  <c r="F74" i="1"/>
  <c r="F52" i="1" s="1"/>
  <c r="I98" i="1"/>
  <c r="K120" i="1"/>
  <c r="D129" i="1"/>
  <c r="K174" i="1"/>
  <c r="H196" i="1"/>
  <c r="F198" i="1"/>
  <c r="H215" i="1"/>
  <c r="E296" i="1"/>
  <c r="H282" i="1"/>
  <c r="F284" i="1"/>
  <c r="G306" i="1"/>
  <c r="K306" i="1" s="1"/>
  <c r="H323" i="1"/>
  <c r="E325" i="1"/>
  <c r="E337" i="1"/>
  <c r="K339" i="1"/>
  <c r="E358" i="1"/>
  <c r="H359" i="1"/>
  <c r="F361" i="1"/>
  <c r="E378" i="1"/>
  <c r="E384" i="1"/>
  <c r="H385" i="1"/>
  <c r="F387" i="1"/>
  <c r="I459" i="1"/>
  <c r="J464" i="1"/>
  <c r="D485" i="1"/>
  <c r="I485" i="1" s="1"/>
  <c r="E479" i="1"/>
  <c r="D516" i="2"/>
  <c r="I562" i="2"/>
  <c r="E576" i="2"/>
  <c r="J576" i="2" s="1"/>
  <c r="F590" i="2"/>
  <c r="D195" i="1"/>
  <c r="D296" i="1"/>
  <c r="D325" i="1"/>
  <c r="D378" i="1"/>
  <c r="D70" i="2"/>
  <c r="D34" i="2" s="1"/>
  <c r="E590" i="2"/>
  <c r="D23" i="1"/>
  <c r="E56" i="1"/>
  <c r="D73" i="1"/>
  <c r="I112" i="1"/>
  <c r="D42" i="1"/>
  <c r="I42" i="1" s="1"/>
  <c r="E129" i="1"/>
  <c r="F205" i="1"/>
  <c r="D210" i="1"/>
  <c r="D327" i="1"/>
  <c r="F332" i="1"/>
  <c r="F378" i="1"/>
  <c r="H404" i="1"/>
  <c r="F485" i="1"/>
  <c r="I490" i="1"/>
  <c r="J495" i="1"/>
  <c r="J167" i="2"/>
  <c r="F75" i="2"/>
  <c r="F39" i="2" s="1"/>
  <c r="H520" i="2"/>
  <c r="J519" i="2"/>
  <c r="K206" i="1"/>
  <c r="K329" i="1"/>
  <c r="K371" i="1"/>
  <c r="J381" i="1"/>
  <c r="F373" i="1"/>
  <c r="F465" i="2"/>
  <c r="F27" i="2" s="1"/>
  <c r="K27" i="2" s="1"/>
  <c r="H13" i="1"/>
  <c r="E73" i="1"/>
  <c r="K119" i="1"/>
  <c r="F129" i="1"/>
  <c r="I133" i="1"/>
  <c r="I179" i="1"/>
  <c r="E200" i="1"/>
  <c r="J200" i="1" s="1"/>
  <c r="G205" i="1"/>
  <c r="E210" i="1"/>
  <c r="D291" i="1"/>
  <c r="G296" i="1"/>
  <c r="E283" i="1"/>
  <c r="H284" i="1"/>
  <c r="K311" i="1"/>
  <c r="D322" i="1"/>
  <c r="D321" i="1" s="1"/>
  <c r="E327" i="1"/>
  <c r="E324" i="1"/>
  <c r="K331" i="1"/>
  <c r="K333" i="1"/>
  <c r="K364" i="1"/>
  <c r="H361" i="1"/>
  <c r="K390" i="1"/>
  <c r="E386" i="1"/>
  <c r="H387" i="1"/>
  <c r="H394" i="1"/>
  <c r="E399" i="1"/>
  <c r="K419" i="1"/>
  <c r="H485" i="1"/>
  <c r="K118" i="2"/>
  <c r="D265" i="2"/>
  <c r="I265" i="2" s="1"/>
  <c r="E71" i="2"/>
  <c r="E56" i="2" s="1"/>
  <c r="I604" i="2"/>
  <c r="E592" i="2"/>
  <c r="J657" i="2"/>
  <c r="I688" i="2"/>
  <c r="G198" i="1"/>
  <c r="D337" i="1"/>
  <c r="D384" i="1"/>
  <c r="F404" i="1"/>
  <c r="E47" i="1"/>
  <c r="H73" i="1"/>
  <c r="H195" i="1"/>
  <c r="F200" i="1"/>
  <c r="K200" i="1" s="1"/>
  <c r="E196" i="1"/>
  <c r="H197" i="1"/>
  <c r="E291" i="1"/>
  <c r="H296" i="1"/>
  <c r="F283" i="1"/>
  <c r="H325" i="1"/>
  <c r="H337" i="1"/>
  <c r="F360" i="1"/>
  <c r="K375" i="1"/>
  <c r="H378" i="1"/>
  <c r="F386" i="1"/>
  <c r="F399" i="1"/>
  <c r="H479" i="1"/>
  <c r="J604" i="2"/>
  <c r="H36" i="2"/>
  <c r="H33" i="2" s="1"/>
  <c r="H29" i="2"/>
  <c r="H26" i="2" s="1"/>
  <c r="D49" i="2"/>
  <c r="F57" i="2"/>
  <c r="G65" i="2"/>
  <c r="K72" i="2"/>
  <c r="D63" i="2"/>
  <c r="D55" i="2" s="1"/>
  <c r="J132" i="2"/>
  <c r="J195" i="2"/>
  <c r="K230" i="2"/>
  <c r="H265" i="2"/>
  <c r="D272" i="2"/>
  <c r="F300" i="2"/>
  <c r="I328" i="2"/>
  <c r="J401" i="2"/>
  <c r="K350" i="2"/>
  <c r="K408" i="2"/>
  <c r="K459" i="2"/>
  <c r="F520" i="2"/>
  <c r="J541" i="2"/>
  <c r="K548" i="2"/>
  <c r="J562" i="2"/>
  <c r="F576" i="2"/>
  <c r="K576" i="2" s="1"/>
  <c r="G518" i="2"/>
  <c r="K518" i="2"/>
  <c r="G519" i="2"/>
  <c r="K519" i="2"/>
  <c r="J583" i="2"/>
  <c r="J632" i="2"/>
  <c r="J639" i="2"/>
  <c r="J646" i="2"/>
  <c r="K669" i="2"/>
  <c r="J683" i="2"/>
  <c r="J690" i="2"/>
  <c r="D724" i="2"/>
  <c r="D723" i="2" s="1"/>
  <c r="H719" i="2"/>
  <c r="H742" i="2"/>
  <c r="G724" i="2"/>
  <c r="F765" i="2"/>
  <c r="G727" i="2"/>
  <c r="E727" i="2"/>
  <c r="I801" i="2"/>
  <c r="K807" i="2"/>
  <c r="F14" i="2"/>
  <c r="E58" i="2"/>
  <c r="J521" i="2"/>
  <c r="I217" i="2"/>
  <c r="I293" i="2"/>
  <c r="J307" i="2"/>
  <c r="I429" i="2"/>
  <c r="D555" i="2"/>
  <c r="H555" i="2"/>
  <c r="J676" i="2"/>
  <c r="J678" i="2"/>
  <c r="J793" i="2"/>
  <c r="H800" i="2"/>
  <c r="I104" i="2"/>
  <c r="D51" i="2"/>
  <c r="F63" i="2"/>
  <c r="E125" i="2"/>
  <c r="G216" i="2"/>
  <c r="I216" i="2" s="1"/>
  <c r="F70" i="2"/>
  <c r="F34" i="2" s="1"/>
  <c r="J266" i="2"/>
  <c r="H65" i="2"/>
  <c r="H57" i="2" s="1"/>
  <c r="E272" i="2"/>
  <c r="H272" i="2"/>
  <c r="K307" i="2"/>
  <c r="K309" i="2"/>
  <c r="J328" i="2"/>
  <c r="J387" i="2"/>
  <c r="I423" i="2"/>
  <c r="I457" i="2"/>
  <c r="H471" i="2"/>
  <c r="I506" i="2"/>
  <c r="F514" i="2"/>
  <c r="F513" i="2" s="1"/>
  <c r="E515" i="2"/>
  <c r="E21" i="2" s="1"/>
  <c r="E516" i="2"/>
  <c r="E518" i="2"/>
  <c r="I518" i="2"/>
  <c r="E519" i="2"/>
  <c r="I519" i="2"/>
  <c r="J527" i="2"/>
  <c r="K556" i="2"/>
  <c r="D592" i="2"/>
  <c r="D515" i="2" s="1"/>
  <c r="D21" i="2" s="1"/>
  <c r="D13" i="2" s="1"/>
  <c r="I667" i="2"/>
  <c r="F719" i="2"/>
  <c r="H725" i="2"/>
  <c r="H718" i="2" s="1"/>
  <c r="D765" i="2"/>
  <c r="J766" i="2"/>
  <c r="J765" i="2" s="1"/>
  <c r="I793" i="2"/>
  <c r="F58" i="2"/>
  <c r="I727" i="2"/>
  <c r="D721" i="2"/>
  <c r="D52" i="2"/>
  <c r="K304" i="2"/>
  <c r="J304" i="2"/>
  <c r="G66" i="2"/>
  <c r="I304" i="2"/>
  <c r="H69" i="2"/>
  <c r="K167" i="2"/>
  <c r="D356" i="2"/>
  <c r="H356" i="2"/>
  <c r="K415" i="2"/>
  <c r="K485" i="2"/>
  <c r="G555" i="2"/>
  <c r="G590" i="2"/>
  <c r="D23" i="2"/>
  <c r="D15" i="2" s="1"/>
  <c r="H23" i="2"/>
  <c r="H15" i="2" s="1"/>
  <c r="K648" i="2"/>
  <c r="K664" i="2"/>
  <c r="K681" i="2"/>
  <c r="K692" i="2"/>
  <c r="H723" i="2"/>
  <c r="D744" i="2"/>
  <c r="I744" i="2"/>
  <c r="G29" i="2"/>
  <c r="G26" i="2" s="1"/>
  <c r="I26" i="2" s="1"/>
  <c r="J272" i="2"/>
  <c r="D300" i="2"/>
  <c r="H300" i="2"/>
  <c r="G356" i="2"/>
  <c r="K471" i="2"/>
  <c r="K520" i="2"/>
  <c r="D514" i="2"/>
  <c r="D20" i="2" s="1"/>
  <c r="H514" i="2"/>
  <c r="H515" i="2"/>
  <c r="K800" i="2"/>
  <c r="F272" i="2"/>
  <c r="H39" i="2"/>
  <c r="H68" i="2"/>
  <c r="E72" i="2"/>
  <c r="I72" i="2"/>
  <c r="K73" i="2"/>
  <c r="K97" i="2"/>
  <c r="I118" i="2"/>
  <c r="K132" i="2"/>
  <c r="I167" i="2"/>
  <c r="I174" i="2"/>
  <c r="J210" i="2"/>
  <c r="G71" i="2"/>
  <c r="G28" i="2" s="1"/>
  <c r="J230" i="2"/>
  <c r="E265" i="2"/>
  <c r="J265" i="2" s="1"/>
  <c r="F265" i="2"/>
  <c r="K265" i="2" s="1"/>
  <c r="K273" i="2"/>
  <c r="K272" i="2" s="1"/>
  <c r="J286" i="2"/>
  <c r="I272" i="2"/>
  <c r="K301" i="2"/>
  <c r="J303" i="2"/>
  <c r="G300" i="2"/>
  <c r="I300" i="2" s="1"/>
  <c r="K328" i="2"/>
  <c r="J357" i="2"/>
  <c r="I415" i="2"/>
  <c r="G422" i="2"/>
  <c r="I422" i="2" s="1"/>
  <c r="K457" i="2"/>
  <c r="J459" i="2"/>
  <c r="D464" i="2"/>
  <c r="I464" i="2" s="1"/>
  <c r="H464" i="2"/>
  <c r="I485" i="2"/>
  <c r="I492" i="2"/>
  <c r="J499" i="2"/>
  <c r="K506" i="2"/>
  <c r="E514" i="2"/>
  <c r="J556" i="2"/>
  <c r="K562" i="2"/>
  <c r="K591" i="2"/>
  <c r="K604" i="2"/>
  <c r="F592" i="2"/>
  <c r="F515" i="2" s="1"/>
  <c r="F21" i="2" s="1"/>
  <c r="F13" i="2" s="1"/>
  <c r="J648" i="2"/>
  <c r="K657" i="2"/>
  <c r="I664" i="2"/>
  <c r="K667" i="2"/>
  <c r="J669" i="2"/>
  <c r="I674" i="2"/>
  <c r="K676" i="2"/>
  <c r="K678" i="2"/>
  <c r="I681" i="2"/>
  <c r="I692" i="2"/>
  <c r="E724" i="2"/>
  <c r="D731" i="2"/>
  <c r="D730" i="2" s="1"/>
  <c r="D725" i="2"/>
  <c r="D718" i="2" s="1"/>
  <c r="G744" i="2"/>
  <c r="K744" i="2"/>
  <c r="H765" i="2"/>
  <c r="F727" i="2"/>
  <c r="E37" i="2"/>
  <c r="G57" i="2"/>
  <c r="K57" i="2" s="1"/>
  <c r="J83" i="2"/>
  <c r="K90" i="2"/>
  <c r="E63" i="2"/>
  <c r="E62" i="2" s="1"/>
  <c r="D125" i="2"/>
  <c r="D68" i="2"/>
  <c r="I160" i="2"/>
  <c r="J209" i="2"/>
  <c r="F56" i="2"/>
  <c r="I230" i="2"/>
  <c r="E75" i="2"/>
  <c r="E300" i="2"/>
  <c r="J300" i="2" s="1"/>
  <c r="I303" i="2"/>
  <c r="I309" i="2"/>
  <c r="K321" i="2"/>
  <c r="I349" i="2"/>
  <c r="I357" i="2"/>
  <c r="E356" i="2"/>
  <c r="K387" i="2"/>
  <c r="I350" i="2"/>
  <c r="I408" i="2"/>
  <c r="J450" i="2"/>
  <c r="I459" i="2"/>
  <c r="F464" i="2"/>
  <c r="K464" i="2" s="1"/>
  <c r="E471" i="2"/>
  <c r="K472" i="2"/>
  <c r="I478" i="2"/>
  <c r="I520" i="2"/>
  <c r="K527" i="2"/>
  <c r="I548" i="2"/>
  <c r="I556" i="2"/>
  <c r="H516" i="2"/>
  <c r="D518" i="2"/>
  <c r="H518" i="2"/>
  <c r="D519" i="2"/>
  <c r="H519" i="2"/>
  <c r="D590" i="2"/>
  <c r="H590" i="2"/>
  <c r="E23" i="2"/>
  <c r="I593" i="2"/>
  <c r="K597" i="2"/>
  <c r="K639" i="2"/>
  <c r="J653" i="2"/>
  <c r="K655" i="2"/>
  <c r="I669" i="2"/>
  <c r="K683" i="2"/>
  <c r="E726" i="2"/>
  <c r="E719" i="2" s="1"/>
  <c r="H730" i="2"/>
  <c r="F744" i="2"/>
  <c r="J744" i="2"/>
  <c r="G765" i="2"/>
  <c r="I800" i="2"/>
  <c r="K801" i="2"/>
  <c r="I807" i="2"/>
  <c r="I27" i="2"/>
  <c r="F55" i="2"/>
  <c r="F54" i="2" s="1"/>
  <c r="D56" i="2"/>
  <c r="H56" i="2"/>
  <c r="K726" i="2"/>
  <c r="G719" i="2"/>
  <c r="I726" i="2"/>
  <c r="E721" i="2"/>
  <c r="E737" i="2"/>
  <c r="E52" i="2"/>
  <c r="I356" i="2"/>
  <c r="J356" i="2"/>
  <c r="E464" i="2"/>
  <c r="J464" i="2" s="1"/>
  <c r="E27" i="2"/>
  <c r="E26" i="2" s="1"/>
  <c r="J26" i="2" s="1"/>
  <c r="K594" i="2"/>
  <c r="I594" i="2"/>
  <c r="J594" i="2"/>
  <c r="G517" i="2"/>
  <c r="E718" i="2"/>
  <c r="I765" i="2"/>
  <c r="I731" i="2"/>
  <c r="D33" i="2"/>
  <c r="J71" i="2"/>
  <c r="K300" i="2"/>
  <c r="F41" i="2"/>
  <c r="F40" i="2" s="1"/>
  <c r="F730" i="2"/>
  <c r="E55" i="2"/>
  <c r="G723" i="2"/>
  <c r="I724" i="2"/>
  <c r="J724" i="2"/>
  <c r="I465" i="2"/>
  <c r="H28" i="2"/>
  <c r="G30" i="2"/>
  <c r="G36" i="2"/>
  <c r="G37" i="2"/>
  <c r="D58" i="2"/>
  <c r="H58" i="2"/>
  <c r="D65" i="2"/>
  <c r="F67" i="2"/>
  <c r="J72" i="2"/>
  <c r="J73" i="2"/>
  <c r="F74" i="2"/>
  <c r="I83" i="2"/>
  <c r="J90" i="2"/>
  <c r="I111" i="2"/>
  <c r="J118" i="2"/>
  <c r="G126" i="2"/>
  <c r="G153" i="2"/>
  <c r="J154" i="2"/>
  <c r="J160" i="2"/>
  <c r="I195" i="2"/>
  <c r="I203" i="2"/>
  <c r="I209" i="2"/>
  <c r="I210" i="2"/>
  <c r="I266" i="2"/>
  <c r="I286" i="2"/>
  <c r="J293" i="2"/>
  <c r="G302" i="2"/>
  <c r="I307" i="2"/>
  <c r="J309" i="2"/>
  <c r="J321" i="2"/>
  <c r="I401" i="2"/>
  <c r="J408" i="2"/>
  <c r="I450" i="2"/>
  <c r="I452" i="2"/>
  <c r="J457" i="2"/>
  <c r="J471" i="2"/>
  <c r="J472" i="2"/>
  <c r="J478" i="2"/>
  <c r="I499" i="2"/>
  <c r="J506" i="2"/>
  <c r="G514" i="2"/>
  <c r="G516" i="2"/>
  <c r="I541" i="2"/>
  <c r="J548" i="2"/>
  <c r="D576" i="2"/>
  <c r="I576" i="2" s="1"/>
  <c r="H576" i="2"/>
  <c r="I583" i="2"/>
  <c r="J590" i="2"/>
  <c r="J591" i="2"/>
  <c r="J593" i="2"/>
  <c r="J597" i="2"/>
  <c r="I632" i="2"/>
  <c r="I643" i="2"/>
  <c r="I646" i="2"/>
  <c r="I653" i="2"/>
  <c r="I662" i="2"/>
  <c r="J664" i="2"/>
  <c r="J667" i="2"/>
  <c r="I676" i="2"/>
  <c r="J681" i="2"/>
  <c r="I690" i="2"/>
  <c r="J692" i="2"/>
  <c r="I702" i="2"/>
  <c r="F724" i="2"/>
  <c r="J727" i="2"/>
  <c r="E744" i="2"/>
  <c r="J800" i="2"/>
  <c r="J801" i="2"/>
  <c r="J807" i="2"/>
  <c r="K65" i="2"/>
  <c r="K66" i="2"/>
  <c r="K76" i="2"/>
  <c r="K77" i="2"/>
  <c r="K104" i="2"/>
  <c r="K174" i="2"/>
  <c r="K182" i="2"/>
  <c r="K188" i="2"/>
  <c r="K216" i="2"/>
  <c r="K217" i="2"/>
  <c r="K251" i="2"/>
  <c r="K335" i="2"/>
  <c r="K349" i="2"/>
  <c r="K363" i="2"/>
  <c r="K394" i="2"/>
  <c r="K422" i="2"/>
  <c r="K423" i="2"/>
  <c r="K429" i="2"/>
  <c r="K443" i="2"/>
  <c r="K461" i="2"/>
  <c r="K492" i="2"/>
  <c r="K534" i="2"/>
  <c r="K641" i="2"/>
  <c r="K660" i="2"/>
  <c r="K671" i="2"/>
  <c r="K674" i="2"/>
  <c r="K685" i="2"/>
  <c r="K688" i="2"/>
  <c r="K766" i="2"/>
  <c r="K765" i="2" s="1"/>
  <c r="K793" i="2"/>
  <c r="J65" i="2"/>
  <c r="J66" i="2"/>
  <c r="D69" i="2"/>
  <c r="J76" i="2"/>
  <c r="J77" i="2"/>
  <c r="K83" i="2"/>
  <c r="J104" i="2"/>
  <c r="K111" i="2"/>
  <c r="J174" i="2"/>
  <c r="G181" i="2"/>
  <c r="J182" i="2"/>
  <c r="J188" i="2"/>
  <c r="K195" i="2"/>
  <c r="K203" i="2"/>
  <c r="K209" i="2"/>
  <c r="K210" i="2"/>
  <c r="J216" i="2"/>
  <c r="J217" i="2"/>
  <c r="J251" i="2"/>
  <c r="K266" i="2"/>
  <c r="K286" i="2"/>
  <c r="J335" i="2"/>
  <c r="J349" i="2"/>
  <c r="J363" i="2"/>
  <c r="J394" i="2"/>
  <c r="K401" i="2"/>
  <c r="J422" i="2"/>
  <c r="J423" i="2"/>
  <c r="J429" i="2"/>
  <c r="J443" i="2"/>
  <c r="K450" i="2"/>
  <c r="K452" i="2"/>
  <c r="J461" i="2"/>
  <c r="J465" i="2"/>
  <c r="J492" i="2"/>
  <c r="K499" i="2"/>
  <c r="J534" i="2"/>
  <c r="K541" i="2"/>
  <c r="K583" i="2"/>
  <c r="K632" i="2"/>
  <c r="J641" i="2"/>
  <c r="K643" i="2"/>
  <c r="K646" i="2"/>
  <c r="K650" i="2"/>
  <c r="K653" i="2"/>
  <c r="J660" i="2"/>
  <c r="K662" i="2"/>
  <c r="J671" i="2"/>
  <c r="J674" i="2"/>
  <c r="J685" i="2"/>
  <c r="J688" i="2"/>
  <c r="K690" i="2"/>
  <c r="K702" i="2"/>
  <c r="D737" i="2"/>
  <c r="H737" i="2"/>
  <c r="J737" i="2" s="1"/>
  <c r="G742" i="2"/>
  <c r="G746" i="2"/>
  <c r="G725" i="2" s="1"/>
  <c r="G748" i="2"/>
  <c r="H30" i="2"/>
  <c r="G70" i="2"/>
  <c r="H126" i="2"/>
  <c r="G202" i="2"/>
  <c r="G592" i="2"/>
  <c r="K593" i="2"/>
  <c r="H721" i="2"/>
  <c r="G731" i="2"/>
  <c r="F742" i="2"/>
  <c r="G63" i="1"/>
  <c r="G73" i="1"/>
  <c r="D16" i="1"/>
  <c r="H16" i="1"/>
  <c r="H36" i="1"/>
  <c r="G124" i="1"/>
  <c r="D30" i="1"/>
  <c r="F11" i="1"/>
  <c r="F12" i="1"/>
  <c r="E359" i="1"/>
  <c r="F21" i="1"/>
  <c r="F20" i="1" s="1"/>
  <c r="F109" i="1"/>
  <c r="F108" i="1" s="1"/>
  <c r="I200" i="1"/>
  <c r="F322" i="1"/>
  <c r="F321" i="1" s="1"/>
  <c r="E21" i="1"/>
  <c r="E20" i="1" s="1"/>
  <c r="E46" i="1"/>
  <c r="G195" i="1"/>
  <c r="G210" i="1"/>
  <c r="H194" i="1"/>
  <c r="D383" i="1"/>
  <c r="E36" i="1"/>
  <c r="E16" i="1"/>
  <c r="K205" i="1"/>
  <c r="F210" i="1"/>
  <c r="F281" i="1"/>
  <c r="F280" i="1" s="1"/>
  <c r="F286" i="1"/>
  <c r="E373" i="1"/>
  <c r="E27" i="1"/>
  <c r="E11" i="1" s="1"/>
  <c r="J377" i="1"/>
  <c r="K377" i="1"/>
  <c r="G29" i="1"/>
  <c r="D280" i="1"/>
  <c r="G21" i="1"/>
  <c r="E31" i="1"/>
  <c r="E30" i="1" s="1"/>
  <c r="D43" i="1"/>
  <c r="H43" i="1"/>
  <c r="G44" i="1"/>
  <c r="F45" i="1"/>
  <c r="E48" i="1"/>
  <c r="D49" i="1"/>
  <c r="H49" i="1"/>
  <c r="G50" i="1"/>
  <c r="G39" i="1" s="1"/>
  <c r="E52" i="1"/>
  <c r="D53" i="1"/>
  <c r="D27" i="1" s="1"/>
  <c r="D25" i="1" s="1"/>
  <c r="H53" i="1"/>
  <c r="H27" i="1" s="1"/>
  <c r="G54" i="1"/>
  <c r="G28" i="1" s="1"/>
  <c r="F55" i="1"/>
  <c r="F29" i="1" s="1"/>
  <c r="F63" i="1"/>
  <c r="F62" i="1" s="1"/>
  <c r="J78" i="1"/>
  <c r="G83" i="1"/>
  <c r="J114" i="1"/>
  <c r="J115" i="1"/>
  <c r="J119" i="1"/>
  <c r="J120" i="1"/>
  <c r="I139" i="1"/>
  <c r="G159" i="1"/>
  <c r="G197" i="1"/>
  <c r="I201" i="1"/>
  <c r="J206" i="1"/>
  <c r="I220" i="1"/>
  <c r="I240" i="1"/>
  <c r="J245" i="1"/>
  <c r="G260" i="1"/>
  <c r="E322" i="1"/>
  <c r="G323" i="1"/>
  <c r="K323" i="1" s="1"/>
  <c r="G325" i="1"/>
  <c r="K325" i="1" s="1"/>
  <c r="G358" i="1"/>
  <c r="E363" i="1"/>
  <c r="J367" i="1"/>
  <c r="E371" i="1"/>
  <c r="E368" i="1" s="1"/>
  <c r="J371" i="1"/>
  <c r="G373" i="1"/>
  <c r="J375" i="1"/>
  <c r="J382" i="1"/>
  <c r="G384" i="1"/>
  <c r="E389" i="1"/>
  <c r="J393" i="1"/>
  <c r="F394" i="1"/>
  <c r="J397" i="1"/>
  <c r="H400" i="1"/>
  <c r="J414" i="1"/>
  <c r="I439" i="1"/>
  <c r="I464" i="1"/>
  <c r="D480" i="1"/>
  <c r="D479" i="1" s="1"/>
  <c r="I479" i="1" s="1"/>
  <c r="E485" i="1"/>
  <c r="J485" i="1" s="1"/>
  <c r="I495" i="1"/>
  <c r="E501" i="1"/>
  <c r="E500" i="1" s="1"/>
  <c r="K42" i="1"/>
  <c r="K235" i="1"/>
  <c r="J364" i="1"/>
  <c r="K365" i="1"/>
  <c r="K380" i="1"/>
  <c r="J390" i="1"/>
  <c r="K391" i="1"/>
  <c r="K459" i="1"/>
  <c r="K490" i="1"/>
  <c r="F41" i="1"/>
  <c r="J42" i="1"/>
  <c r="K47" i="1"/>
  <c r="H51" i="1"/>
  <c r="G56" i="1"/>
  <c r="D109" i="1"/>
  <c r="D108" i="1" s="1"/>
  <c r="H109" i="1"/>
  <c r="H108" i="1" s="1"/>
  <c r="K139" i="1"/>
  <c r="K201" i="1"/>
  <c r="D205" i="1"/>
  <c r="I205" i="1" s="1"/>
  <c r="H205" i="1"/>
  <c r="K220" i="1"/>
  <c r="J235" i="1"/>
  <c r="K240" i="1"/>
  <c r="E281" i="1"/>
  <c r="E280" i="1" s="1"/>
  <c r="D286" i="1"/>
  <c r="H286" i="1"/>
  <c r="G287" i="1"/>
  <c r="G324" i="1"/>
  <c r="F359" i="1"/>
  <c r="G363" i="1"/>
  <c r="J365" i="1"/>
  <c r="K374" i="1"/>
  <c r="K378" i="1"/>
  <c r="J380" i="1"/>
  <c r="K381" i="1"/>
  <c r="F385" i="1"/>
  <c r="K385" i="1" s="1"/>
  <c r="G386" i="1"/>
  <c r="G389" i="1"/>
  <c r="J391" i="1"/>
  <c r="K392" i="1"/>
  <c r="K396" i="1"/>
  <c r="K439" i="1"/>
  <c r="K440" i="1"/>
  <c r="J459" i="1"/>
  <c r="K464" i="1"/>
  <c r="J479" i="1"/>
  <c r="J480" i="1"/>
  <c r="F481" i="1"/>
  <c r="F479" i="1" s="1"/>
  <c r="K479" i="1" s="1"/>
  <c r="K485" i="1"/>
  <c r="J490" i="1"/>
  <c r="K495" i="1"/>
  <c r="G16" i="1"/>
  <c r="F31" i="1"/>
  <c r="F30" i="1" s="1"/>
  <c r="G34" i="1"/>
  <c r="I34" i="1" s="1"/>
  <c r="G328" i="1"/>
  <c r="G332" i="1"/>
  <c r="K332" i="1" s="1"/>
  <c r="G361" i="1"/>
  <c r="G387" i="1"/>
  <c r="G394" i="1"/>
  <c r="F501" i="1"/>
  <c r="F500" i="1" s="1"/>
  <c r="K369" i="1" l="1"/>
  <c r="F358" i="1"/>
  <c r="K358" i="1" s="1"/>
  <c r="K347" i="1"/>
  <c r="E35" i="1"/>
  <c r="E383" i="1"/>
  <c r="H327" i="1"/>
  <c r="H322" i="1"/>
  <c r="H321" i="1" s="1"/>
  <c r="K370" i="1"/>
  <c r="E37" i="1"/>
  <c r="H716" i="2"/>
  <c r="H22" i="2"/>
  <c r="H14" i="2" s="1"/>
  <c r="E35" i="2"/>
  <c r="E13" i="2" s="1"/>
  <c r="E513" i="2"/>
  <c r="G11" i="1"/>
  <c r="D359" i="1"/>
  <c r="D357" i="1" s="1"/>
  <c r="D363" i="1"/>
  <c r="F38" i="1"/>
  <c r="H280" i="1"/>
  <c r="E19" i="1"/>
  <c r="E13" i="1" s="1"/>
  <c r="E39" i="1"/>
  <c r="K324" i="1"/>
  <c r="D51" i="1"/>
  <c r="E321" i="1"/>
  <c r="F46" i="1"/>
  <c r="K465" i="2"/>
  <c r="G359" i="1"/>
  <c r="G37" i="1"/>
  <c r="D20" i="1"/>
  <c r="K366" i="1"/>
  <c r="F368" i="1"/>
  <c r="I47" i="1"/>
  <c r="D36" i="1"/>
  <c r="F69" i="2"/>
  <c r="E20" i="2"/>
  <c r="G35" i="2"/>
  <c r="J726" i="2"/>
  <c r="K727" i="2"/>
  <c r="D12" i="1"/>
  <c r="H56" i="1"/>
  <c r="E730" i="2"/>
  <c r="E41" i="2"/>
  <c r="E40" i="2" s="1"/>
  <c r="I71" i="2"/>
  <c r="I28" i="2" s="1"/>
  <c r="H21" i="1"/>
  <c r="H20" i="1" s="1"/>
  <c r="E12" i="1"/>
  <c r="H30" i="1"/>
  <c r="G360" i="1"/>
  <c r="J360" i="1" s="1"/>
  <c r="F73" i="1"/>
  <c r="G52" i="1"/>
  <c r="G51" i="1" s="1"/>
  <c r="K71" i="2"/>
  <c r="D39" i="1"/>
  <c r="K114" i="1"/>
  <c r="I114" i="1"/>
  <c r="D56" i="1"/>
  <c r="I56" i="1" s="1"/>
  <c r="G368" i="1"/>
  <c r="J368" i="1" s="1"/>
  <c r="I39" i="1"/>
  <c r="D41" i="1"/>
  <c r="D62" i="2"/>
  <c r="I65" i="2"/>
  <c r="H21" i="2"/>
  <c r="H13" i="2" s="1"/>
  <c r="J742" i="2"/>
  <c r="H52" i="2"/>
  <c r="E15" i="2"/>
  <c r="E69" i="2"/>
  <c r="E39" i="2"/>
  <c r="E717" i="2"/>
  <c r="E723" i="2"/>
  <c r="J723" i="2" s="1"/>
  <c r="E57" i="2"/>
  <c r="J57" i="2" s="1"/>
  <c r="E36" i="2"/>
  <c r="K590" i="2"/>
  <c r="I590" i="2"/>
  <c r="E716" i="2"/>
  <c r="D513" i="2"/>
  <c r="F23" i="2"/>
  <c r="F15" i="2" s="1"/>
  <c r="D41" i="2"/>
  <c r="D40" i="2" s="1"/>
  <c r="D717" i="2"/>
  <c r="D716" i="2" s="1"/>
  <c r="D16" i="2"/>
  <c r="D47" i="2"/>
  <c r="H513" i="2"/>
  <c r="K555" i="2"/>
  <c r="I555" i="2"/>
  <c r="J555" i="2"/>
  <c r="I66" i="2"/>
  <c r="G58" i="2"/>
  <c r="I58" i="2" s="1"/>
  <c r="E22" i="2"/>
  <c r="E19" i="2" s="1"/>
  <c r="K731" i="2"/>
  <c r="G730" i="2"/>
  <c r="J731" i="2"/>
  <c r="G41" i="2"/>
  <c r="K202" i="2"/>
  <c r="I202" i="2"/>
  <c r="J202" i="2"/>
  <c r="I302" i="2"/>
  <c r="J302" i="2"/>
  <c r="G64" i="2"/>
  <c r="K302" i="2"/>
  <c r="I126" i="2"/>
  <c r="J126" i="2"/>
  <c r="G63" i="2"/>
  <c r="K126" i="2"/>
  <c r="G125" i="2"/>
  <c r="F62" i="2"/>
  <c r="F32" i="2"/>
  <c r="F24" i="2"/>
  <c r="K37" i="2"/>
  <c r="I37" i="2"/>
  <c r="J37" i="2"/>
  <c r="I517" i="2"/>
  <c r="J517" i="2"/>
  <c r="K517" i="2"/>
  <c r="G23" i="2"/>
  <c r="D12" i="2"/>
  <c r="J27" i="2"/>
  <c r="F721" i="2"/>
  <c r="F737" i="2"/>
  <c r="F52" i="2"/>
  <c r="K592" i="2"/>
  <c r="I592" i="2"/>
  <c r="J592" i="2"/>
  <c r="G515" i="2"/>
  <c r="J181" i="2"/>
  <c r="K181" i="2"/>
  <c r="I181" i="2"/>
  <c r="F723" i="2"/>
  <c r="F717" i="2"/>
  <c r="F20" i="2"/>
  <c r="I153" i="2"/>
  <c r="J153" i="2"/>
  <c r="K153" i="2"/>
  <c r="K724" i="2"/>
  <c r="K70" i="2"/>
  <c r="G69" i="2"/>
  <c r="I70" i="2"/>
  <c r="J70" i="2"/>
  <c r="G34" i="2"/>
  <c r="G737" i="2"/>
  <c r="I737" i="2" s="1"/>
  <c r="G52" i="2"/>
  <c r="I742" i="2"/>
  <c r="K742" i="2" s="1"/>
  <c r="G721" i="2"/>
  <c r="I514" i="2"/>
  <c r="J514" i="2"/>
  <c r="K514" i="2"/>
  <c r="G513" i="2"/>
  <c r="K723" i="2"/>
  <c r="I723" i="2"/>
  <c r="K719" i="2"/>
  <c r="I719" i="2"/>
  <c r="J719" i="2"/>
  <c r="H125" i="2"/>
  <c r="H63" i="2"/>
  <c r="K725" i="2"/>
  <c r="G718" i="2"/>
  <c r="I725" i="2"/>
  <c r="J725" i="2"/>
  <c r="I516" i="2"/>
  <c r="J516" i="2"/>
  <c r="K516" i="2"/>
  <c r="G22" i="2"/>
  <c r="F38" i="2"/>
  <c r="F33" i="2" s="1"/>
  <c r="F31" i="2"/>
  <c r="F26" i="2" s="1"/>
  <c r="K26" i="2" s="1"/>
  <c r="D57" i="2"/>
  <c r="I57" i="2" s="1"/>
  <c r="D22" i="2"/>
  <c r="D14" i="2" s="1"/>
  <c r="I36" i="2"/>
  <c r="K36" i="2"/>
  <c r="J36" i="2"/>
  <c r="K35" i="2"/>
  <c r="I35" i="2"/>
  <c r="J35" i="2"/>
  <c r="E16" i="2"/>
  <c r="E47" i="2"/>
  <c r="G717" i="2"/>
  <c r="J361" i="1"/>
  <c r="K361" i="1"/>
  <c r="J387" i="1"/>
  <c r="K387" i="1"/>
  <c r="G322" i="1"/>
  <c r="K328" i="1"/>
  <c r="G327" i="1"/>
  <c r="K327" i="1" s="1"/>
  <c r="K363" i="1"/>
  <c r="J363" i="1"/>
  <c r="G383" i="1"/>
  <c r="J384" i="1"/>
  <c r="K384" i="1"/>
  <c r="J394" i="1"/>
  <c r="K394" i="1"/>
  <c r="K16" i="1"/>
  <c r="I16" i="1"/>
  <c r="J16" i="1"/>
  <c r="H399" i="1"/>
  <c r="H374" i="1"/>
  <c r="J373" i="1"/>
  <c r="K373" i="1"/>
  <c r="H38" i="1"/>
  <c r="H46" i="1"/>
  <c r="F19" i="1"/>
  <c r="F39" i="1"/>
  <c r="K63" i="1"/>
  <c r="G62" i="1"/>
  <c r="I63" i="1"/>
  <c r="J63" i="1"/>
  <c r="E360" i="1"/>
  <c r="E357" i="1" s="1"/>
  <c r="H384" i="1"/>
  <c r="H383" i="1" s="1"/>
  <c r="K386" i="1"/>
  <c r="J386" i="1"/>
  <c r="D17" i="1"/>
  <c r="D11" i="1" s="1"/>
  <c r="D37" i="1"/>
  <c r="D35" i="1" s="1"/>
  <c r="F26" i="1"/>
  <c r="F51" i="1"/>
  <c r="G36" i="1"/>
  <c r="K368" i="1"/>
  <c r="K389" i="1"/>
  <c r="J389" i="1"/>
  <c r="K360" i="1"/>
  <c r="G286" i="1"/>
  <c r="G281" i="1"/>
  <c r="G280" i="1" s="1"/>
  <c r="J358" i="1"/>
  <c r="E26" i="1"/>
  <c r="E25" i="1" s="1"/>
  <c r="E51" i="1"/>
  <c r="H17" i="1"/>
  <c r="H11" i="1" s="1"/>
  <c r="H37" i="1"/>
  <c r="H35" i="1" s="1"/>
  <c r="E10" i="1"/>
  <c r="E9" i="1" s="1"/>
  <c r="I195" i="1"/>
  <c r="J195" i="1"/>
  <c r="K195" i="1"/>
  <c r="G194" i="1"/>
  <c r="K109" i="1"/>
  <c r="G108" i="1"/>
  <c r="I109" i="1"/>
  <c r="J109" i="1"/>
  <c r="H15" i="1"/>
  <c r="I480" i="1"/>
  <c r="G13" i="1"/>
  <c r="I13" i="1" s="1"/>
  <c r="G46" i="1"/>
  <c r="D38" i="1"/>
  <c r="D46" i="1"/>
  <c r="G18" i="1"/>
  <c r="G12" i="1" s="1"/>
  <c r="G41" i="1"/>
  <c r="G38" i="1"/>
  <c r="I21" i="1"/>
  <c r="J21" i="1"/>
  <c r="K21" i="1"/>
  <c r="G20" i="1"/>
  <c r="D10" i="1"/>
  <c r="G30" i="1"/>
  <c r="I30" i="1" s="1"/>
  <c r="F36" i="1"/>
  <c r="F35" i="1" s="1"/>
  <c r="H41" i="1"/>
  <c r="G357" i="1" l="1"/>
  <c r="J357" i="1" s="1"/>
  <c r="D9" i="1"/>
  <c r="E15" i="1"/>
  <c r="G26" i="1"/>
  <c r="G25" i="1" s="1"/>
  <c r="E12" i="2"/>
  <c r="D15" i="1"/>
  <c r="K359" i="1"/>
  <c r="J359" i="1"/>
  <c r="F357" i="1"/>
  <c r="H47" i="2"/>
  <c r="H16" i="2"/>
  <c r="J16" i="2" s="1"/>
  <c r="J52" i="2"/>
  <c r="K737" i="2"/>
  <c r="K58" i="2"/>
  <c r="J58" i="2"/>
  <c r="E14" i="2"/>
  <c r="E11" i="2" s="1"/>
  <c r="E33" i="2"/>
  <c r="E54" i="2"/>
  <c r="F19" i="2"/>
  <c r="F12" i="2"/>
  <c r="D19" i="2"/>
  <c r="I22" i="2"/>
  <c r="J22" i="2"/>
  <c r="K22" i="2"/>
  <c r="G14" i="2"/>
  <c r="H62" i="2"/>
  <c r="H55" i="2"/>
  <c r="H54" i="2" s="1"/>
  <c r="H20" i="2"/>
  <c r="I513" i="2"/>
  <c r="J513" i="2"/>
  <c r="K513" i="2"/>
  <c r="I721" i="2"/>
  <c r="J721" i="2"/>
  <c r="K721" i="2"/>
  <c r="K34" i="2"/>
  <c r="G33" i="2"/>
  <c r="I34" i="2"/>
  <c r="J34" i="2"/>
  <c r="I63" i="2"/>
  <c r="J63" i="2"/>
  <c r="K63" i="2"/>
  <c r="G62" i="2"/>
  <c r="G55" i="2"/>
  <c r="G20" i="2"/>
  <c r="I64" i="2"/>
  <c r="J64" i="2"/>
  <c r="K64" i="2"/>
  <c r="G56" i="2"/>
  <c r="G21" i="2"/>
  <c r="K730" i="2"/>
  <c r="I730" i="2"/>
  <c r="J730" i="2"/>
  <c r="D11" i="2"/>
  <c r="K717" i="2"/>
  <c r="G716" i="2"/>
  <c r="I717" i="2"/>
  <c r="I716" i="2" s="1"/>
  <c r="J717" i="2"/>
  <c r="K69" i="2"/>
  <c r="I69" i="2"/>
  <c r="J69" i="2"/>
  <c r="I515" i="2"/>
  <c r="J515" i="2"/>
  <c r="K515" i="2"/>
  <c r="F16" i="2"/>
  <c r="F47" i="2"/>
  <c r="K718" i="2"/>
  <c r="I718" i="2"/>
  <c r="J718" i="2"/>
  <c r="K52" i="2"/>
  <c r="I52" i="2"/>
  <c r="G16" i="2"/>
  <c r="I16" i="2" s="1"/>
  <c r="G47" i="2"/>
  <c r="I23" i="2"/>
  <c r="J23" i="2"/>
  <c r="K23" i="2"/>
  <c r="G15" i="2"/>
  <c r="I125" i="2"/>
  <c r="J125" i="2"/>
  <c r="K125" i="2"/>
  <c r="J41" i="2"/>
  <c r="G40" i="2"/>
  <c r="I41" i="2"/>
  <c r="K41" i="2"/>
  <c r="D54" i="2"/>
  <c r="F716" i="2"/>
  <c r="J46" i="1"/>
  <c r="K46" i="1"/>
  <c r="I46" i="1"/>
  <c r="I194" i="1"/>
  <c r="J194" i="1"/>
  <c r="K194" i="1"/>
  <c r="K62" i="1"/>
  <c r="I62" i="1"/>
  <c r="J62" i="1"/>
  <c r="H373" i="1"/>
  <c r="H358" i="1"/>
  <c r="H357" i="1" s="1"/>
  <c r="H26" i="1"/>
  <c r="K322" i="1"/>
  <c r="G321" i="1"/>
  <c r="K321" i="1" s="1"/>
  <c r="F13" i="1"/>
  <c r="F15" i="1"/>
  <c r="J383" i="1"/>
  <c r="K383" i="1"/>
  <c r="I20" i="1"/>
  <c r="J20" i="1"/>
  <c r="K20" i="1"/>
  <c r="K108" i="1"/>
  <c r="I108" i="1"/>
  <c r="J108" i="1"/>
  <c r="I36" i="1"/>
  <c r="J36" i="1"/>
  <c r="K36" i="1"/>
  <c r="G35" i="1"/>
  <c r="I41" i="1"/>
  <c r="J41" i="1"/>
  <c r="K41" i="1"/>
  <c r="F25" i="1"/>
  <c r="F10" i="1"/>
  <c r="G15" i="1"/>
  <c r="K16" i="2" l="1"/>
  <c r="K357" i="1"/>
  <c r="G10" i="1"/>
  <c r="J10" i="1" s="1"/>
  <c r="K716" i="2"/>
  <c r="J716" i="2"/>
  <c r="I55" i="2"/>
  <c r="J55" i="2"/>
  <c r="K55" i="2"/>
  <c r="G54" i="2"/>
  <c r="I15" i="2"/>
  <c r="J15" i="2"/>
  <c r="K15" i="2"/>
  <c r="K47" i="2"/>
  <c r="I47" i="2"/>
  <c r="J47" i="2"/>
  <c r="I56" i="2"/>
  <c r="J56" i="2"/>
  <c r="K56" i="2"/>
  <c r="I20" i="2"/>
  <c r="J20" i="2"/>
  <c r="K20" i="2"/>
  <c r="G19" i="2"/>
  <c r="G12" i="2"/>
  <c r="K33" i="2"/>
  <c r="I33" i="2"/>
  <c r="J33" i="2"/>
  <c r="H19" i="2"/>
  <c r="H12" i="2"/>
  <c r="H11" i="2" s="1"/>
  <c r="F11" i="2"/>
  <c r="J40" i="2"/>
  <c r="I40" i="2"/>
  <c r="K40" i="2"/>
  <c r="J21" i="2"/>
  <c r="K21" i="2"/>
  <c r="G13" i="2"/>
  <c r="I14" i="2"/>
  <c r="J14" i="2"/>
  <c r="K14" i="2"/>
  <c r="I21" i="2"/>
  <c r="I62" i="2"/>
  <c r="J62" i="2"/>
  <c r="K62" i="2"/>
  <c r="I35" i="1"/>
  <c r="J35" i="1"/>
  <c r="K35" i="1"/>
  <c r="K15" i="1"/>
  <c r="I15" i="1"/>
  <c r="J15" i="1"/>
  <c r="I10" i="1"/>
  <c r="F9" i="1"/>
  <c r="H25" i="1"/>
  <c r="H10" i="1"/>
  <c r="H9" i="1" s="1"/>
  <c r="G9" i="1" l="1"/>
  <c r="K9" i="1" s="1"/>
  <c r="K10" i="1"/>
  <c r="I54" i="2"/>
  <c r="K54" i="2"/>
  <c r="J54" i="2"/>
  <c r="I19" i="2"/>
  <c r="J19" i="2"/>
  <c r="K19" i="2"/>
  <c r="I13" i="2"/>
  <c r="J13" i="2"/>
  <c r="K13" i="2"/>
  <c r="I12" i="2"/>
  <c r="J12" i="2"/>
  <c r="K12" i="2"/>
  <c r="G11" i="2"/>
  <c r="I9" i="1"/>
  <c r="J9" i="1"/>
  <c r="I11" i="2" l="1"/>
  <c r="K11" i="2"/>
  <c r="J11" i="2"/>
</calcChain>
</file>

<file path=xl/sharedStrings.xml><?xml version="1.0" encoding="utf-8"?>
<sst xmlns="http://schemas.openxmlformats.org/spreadsheetml/2006/main" count="1884" uniqueCount="313">
  <si>
    <t>Сведения</t>
  </si>
  <si>
    <t>о расходах на реализацию государственной программы Саратовской области "Патриотическое воспитание граждан в Саратовской области   на 2018 - 2020 гг за II  кв. 2018г.</t>
  </si>
  <si>
    <t>приложение 16</t>
  </si>
  <si>
    <t>Наименование государственной программы, подпрограммы, ведомственной целевой программы, основного мероприятия</t>
  </si>
  <si>
    <t>Ответственный исполнитель, соисполнитель, участник государственной программы (соисполнитель подпрограммы) плательщик  (далее</t>
  </si>
  <si>
    <t>Источник финансового обеспечения, тыс.руб.</t>
  </si>
  <si>
    <t>Предусмотренно в государственной программе</t>
  </si>
  <si>
    <t>Утверждено в законе обобластном бюджете на соответствующий год</t>
  </si>
  <si>
    <t>Выделены лимиты бюджетных обязательств за счетобластного бюджета</t>
  </si>
  <si>
    <t>Исполнено (кассовое исполнение)</t>
  </si>
  <si>
    <t>Исполнено (фактическое исполнение)</t>
  </si>
  <si>
    <t>% исполнения</t>
  </si>
  <si>
    <t>гр.7 (кассовое/фактическое испол.)/гр.4</t>
  </si>
  <si>
    <t>гр.7 (кассовое/фактическое испол.)/гр.5</t>
  </si>
  <si>
    <t>гр.7 (кассовое/фактическое испол.)/гр.6</t>
  </si>
  <si>
    <t>Государственная программа Саратовской области«Патриотическое воспитание граждан в Саратовской области на 2018-2020 годы»</t>
  </si>
  <si>
    <t>министерство молодежной политики и спорта области, министерство социального развития области, министерство образования области, министерство культуры области, комитет общественных связей и национальной политики области</t>
  </si>
  <si>
    <t>всего</t>
  </si>
  <si>
    <t>областной бюджет</t>
  </si>
  <si>
    <t>федеральный бюджет</t>
  </si>
  <si>
    <t>местные бюджеты (прогнозно)</t>
  </si>
  <si>
    <t>внебюджетные источники (прогнозно)</t>
  </si>
  <si>
    <t>в том числе по исполнителям:</t>
  </si>
  <si>
    <t>министерство молодежной политики и спорта  области</t>
  </si>
  <si>
    <t>министерство образования области</t>
  </si>
  <si>
    <t>министерство социального развития области</t>
  </si>
  <si>
    <t>,</t>
  </si>
  <si>
    <t>Подпрограмма 1 Гражданско-патриотическое воспитание граждан"</t>
  </si>
  <si>
    <t>министерство молодежной политики и спорта области,министерство образования области,министерство социального развития области, министерство внутренней политики области</t>
  </si>
  <si>
    <t>Основное мероприятие 1.1 «Информационное и методическое обеспечение мероприятий, направленных на гражданско-патриотическое воспитание граждан. Методическое обеспечение деятельности общественных объединений патриотической направленности и патриотических клубов»</t>
  </si>
  <si>
    <t>министерство молодежной политики и спорта  области,министерство образования области,министерство социального развития области, министерство внутренней политики области</t>
  </si>
  <si>
    <t>федеральный бюджет      (прогнозно)</t>
  </si>
  <si>
    <t>министерство образования</t>
  </si>
  <si>
    <t>федеральный бюджет (прогнозно)</t>
  </si>
  <si>
    <t>внебюджетные источники  (прогнозно)</t>
  </si>
  <si>
    <t>министерстов социального развития области</t>
  </si>
  <si>
    <t>Контрольное событие 1.1.1 «Разработка, составление и тиражирование (или размещение на официальных сайтах учреждений)  методических материалов по патриотическому и военно-патриотическому воспитанию в образовательных организациях»</t>
  </si>
  <si>
    <t>Министерство образования области, ГБУ ДО "Региональный центр допризывной молодежи"</t>
  </si>
  <si>
    <t>Контрольное событие 1.1.2 «Разработка и издание на базе организаций социального обслуживания населения методических, информационных материалов и средств наглядной агитации по духовно-нравственному и гражданско-патриотическому воспитанию»</t>
  </si>
  <si>
    <t>Министерство социального развития области</t>
  </si>
  <si>
    <t>Контрольное событие 1.1.3  «Мониторинг деятельности Саратовской области по гражданско-патриотическому и духовно-нравственному воспитанию детей и молодежи, в том числе анализ эффективности реализации программы Саратовской области по патриотическому воспитанию граждан и оценка эффективности использования объектов, предназначенных для военно-патриотического воспитания и подготовки граждан к военной службе, включая образовательные организации, спортивные и спортивно-технические объекты»</t>
  </si>
  <si>
    <t>Министерство образования области, министерство культуры области, министерство молодежной политики и спорта  области</t>
  </si>
  <si>
    <t>Конторольное событие 1.1.4 "Оформление в общеобразовательных организациях с казачьим компонентом музеев (комнат) казачьей славы"</t>
  </si>
  <si>
    <t>комитет общественных связей и национальной политики (плательщик- управление делами Правительства области)</t>
  </si>
  <si>
    <t>Контрольное событие 1.1.5 "Организация и проведение ежегодного смотра-конкурса "На лучшуб работу ветеранских организаций саратовской области"</t>
  </si>
  <si>
    <t>Контрольное событие 1.1.6 "Проведение мониторинга по оценке патриотических ценностей граждан и эффективности дечтельности организаций социального обслуживания населения в сфере формирования патритизма и гражданственности"</t>
  </si>
  <si>
    <t>Основное мероприятие 1.2 «Организация гражданско-патриотического воспитания граждан»</t>
  </si>
  <si>
    <t>Министерство молодежной политики и спорта области,министерство образования области,министерство социального развития области,комитет общественных связей и национальной политики области</t>
  </si>
  <si>
    <t>федеральный бюджет(прогнозно)</t>
  </si>
  <si>
    <t>Контрольное событие 1.2.1 "областная конференция "Патриотизм 21 века"</t>
  </si>
  <si>
    <r>
      <rPr>
        <sz val="11"/>
        <color indexed="8"/>
        <rFont val="Times New Roman"/>
        <family val="1"/>
        <charset val="204"/>
      </rPr>
      <t xml:space="preserve">министерство образования области </t>
    </r>
  </si>
  <si>
    <t>Контрольное событие 1.2.2 "Обеспечение участия областного поискового объединения во всероссийских и международных "Вахтах памяти", слетах, поисковых работах на местах боевых действий Великой Отечественной войны 1941-1945 годов, а также проведение региональных мероприятий с участием поисковых отрядов"</t>
  </si>
  <si>
    <t xml:space="preserve"> министерство молодежной политики и спорта области</t>
  </si>
  <si>
    <t>Контрольное событие 1.2.3  "Организация и проведение "Уроков мужества" в образовательных учреждениях области с участием ветеранов Армии и флота"</t>
  </si>
  <si>
    <t>министерство молодежной политики и спорта области, министерство образования области, министерство культуры области, министерство социального развития области</t>
  </si>
  <si>
    <t>Конторольное событие 1.2.4 "Организация и проведение встреч морлодежи с участниками Великой отечественной войны и тружениками тыла, Героями советского союза, Героями России, героями социалистического труда и героями труда"</t>
  </si>
  <si>
    <t>министерство молодежной политики и спорта  области, министерство образования области, министерство культуры области, министерство социального развития области</t>
  </si>
  <si>
    <t>Конторольное событие 1.2.5 "Организация и проведение ежегодных экскурсий для обучающихся образовательных организаций области, в том числе для учащихся классов казачьей направленности"</t>
  </si>
  <si>
    <t>Министерство культуры области, министерство образования области</t>
  </si>
  <si>
    <t>Контрольное событие 1.2.6 "Проведение на базе организаций социального обслуживания населения встречс участниками и тружениками Великой Отечественной войны 1941-1945 годов , локальных войн и конфликтов"</t>
  </si>
  <si>
    <t>Контрольное событие 1.2.7 "Организация экскурсий для несовершеннолетних, получателей социальных услуг, по музеям и историческим местам саратовской области , а также проведение семейных турсстских слетов , историко-краеведческих походов выходногодня и туристских маршрутов для детей и старшего поколения"</t>
  </si>
  <si>
    <t>Контрольное событие 1.2.8 "Организация и обеспечение деятельности волонтрских отрядов из числа получателей социальных услуг, несовершеннолетних, состоящих на социальном обслуживании, по оказанию социально-бытовой помощи инвалидам, учатникам и ветераним Великой Отечественной войны 1941-1945 годов, вдовам погибших и умерших участниковВеликой Оте\чественной войны 1941-1945 годов, локальных войн и конфликтов, пенсионерам"</t>
  </si>
  <si>
    <t>Контрольное событие 1.2.9 "Обеспечение участия в межрегиональных и всероссийских семинарах, совещаниях, форумах по патриотическому и военно-патриотическому воспитанию"</t>
  </si>
  <si>
    <t>министерство образования области, "Региональный центр допризывной молодежи"</t>
  </si>
  <si>
    <t>Контрольное событие 1.2.10 Гражданско-патриотический форум "Современная молодежь: интернациональные основы патриотическогомировозрения"</t>
  </si>
  <si>
    <t>Контрольное событие 1.2.11 "Проведение международного Слета панфиловских школ СНГ "Юные сердца"</t>
  </si>
  <si>
    <t>Контрольное событие 1.2.12 "Организация участия социально некоммерческих организаций *по согласованию) в "Вахте памяти"</t>
  </si>
  <si>
    <t>Основное мероприятие 1.3."Организация областных (региональных конкурсов , фестивалей и акцый в сфере гражданско-патриотического воспитания граждан"</t>
  </si>
  <si>
    <t>Министерство молодежной политики и спорта  области,министерство образования области,комитет общественных связей и национальной политики области</t>
  </si>
  <si>
    <t xml:space="preserve">местные бюджеты (прогнозно) </t>
  </si>
  <si>
    <t>минисерство молодежной политики и спорта  области</t>
  </si>
  <si>
    <t>Контрольное событие 1.3.1 "Организация и проведение регионального этапа Всероссийского конкурса на лучшее знание государственной Российской Федерации среди  обучающихся общеобразовательных организаций"</t>
  </si>
  <si>
    <t xml:space="preserve">Контрольное событие 1.3.2 "Организация и проведение областногокинофестиваля "И помнит Мир спасенный" </t>
  </si>
  <si>
    <t>министерство культуры области</t>
  </si>
  <si>
    <t xml:space="preserve">Контрольное событие 1.3.3 "Организация и проведение медрегионального фестиваля патриотического современного искусства" </t>
  </si>
  <si>
    <t>Контрольное событие 1.3.4 "Проведение ежегодных областных патриотических акций: по благоустройству воинских захоронений и мемориалов "Никто не забыт, ничто не забыто" и "Георгиевская ленточка"</t>
  </si>
  <si>
    <t>Контрольное событие 1.3.5 "Участие в областном этапе и фестивале Всероссийского конкурса патриотической песни "Я люблю тебя, Россия"</t>
  </si>
  <si>
    <t xml:space="preserve">Контрольное событие 1.3.6 "Организация и проведение областного конкурса "ОТЕЧЕСТВО. Саратовский край в истории России" в рамках программы туристско-краеведческогодвижения учащихся Российской Федерации "Отечество" </t>
  </si>
  <si>
    <t>Контрольное событие 1.3.7 "Фестиваль мультемидийных студенческих презентаций, посвященных укреплению межнационального единства народовРоссийской Федерации"</t>
  </si>
  <si>
    <t>Контрольное событие 1.3.8 "Всероссийская акция "Свеча памяти"</t>
  </si>
  <si>
    <t>Контрольное событие 1.3.9  "Проведение в организациях социального обслуживания населения областных акций: "Россия - Родина моя!", посвященной Дню России независимости России (концертные программы, торжественные линейки, вручение паспортов); Ввазта Памяти" приуроченной к Дням воинской славы, встречи с ветеранами, концертные программы, "Уроки мужества") "Голубь мира", посвященной 75-годовщине Великой Победы (изготовление, раздача, запуск на воздушных шарах оригами "Голубь мира")</t>
  </si>
  <si>
    <t>Контрольное событие 1.3.10 "Проведение областных конкурсов детского творчества "Как живешь ты, мир спасенный?" (сочинений, плакотов, рисунков, фотографий, виеофильмов)</t>
  </si>
  <si>
    <t>Контрольное событие 1.3.11 "Провдение в организациях социального обслуживания населения фестиваля самодеятельности творческих коллективов "Пою тебе моя Россия…"</t>
  </si>
  <si>
    <t>Контрольное событие 1.3.12 "Организация и проведение регионального этапа Всероссийскогоконкурса среди педагогов образовательных учреждений молодежных, детских и ветеранских общественных организаций в областипатриотическоговоспитания "Растим патритов России"</t>
  </si>
  <si>
    <t>министерсто образования области</t>
  </si>
  <si>
    <t>Основное мероприятие 1.4. "Организация мероприятий, посвященных памятным датам российской истории и направленных на повышение уважения граждан к символам России и выдающимся россиянам</t>
  </si>
  <si>
    <t>Министерство образования области, министерство культуры области, министерство молодежной политики и спорта  област</t>
  </si>
  <si>
    <t>Контрольное событие 1.4.1 "Провдение мероприятий, посвященных 100-летию со дня рождениятрижды Героя труда, Героя России генерала-лейтенанта М.Т Калашникова (10.11.1919г.р.)</t>
  </si>
  <si>
    <t>министерстов образования области</t>
  </si>
  <si>
    <t>Контрольное событие 1.4.2 "Оформление в организациях социального обслуживания населения стендов и уголков с государственной символикой России, Саратовской области"</t>
  </si>
  <si>
    <t xml:space="preserve">Контрольное событие 1.4.3 "Реализация комплексной программы "Растим патриотов Отчизны своей" </t>
  </si>
  <si>
    <t>Контрольное событие 1.4.4 "Провдение торжественных мероприятий, посвященных памятным датам России(профессиональным дням военнослужащим видов Вооруженных сил, родов вйск и сотрудников силовых структур и правоохранительных органов " и др.), а также дням воинской славы России"</t>
  </si>
  <si>
    <t>Основное мероприятие 1.5. "Подготовка и получение дополнительного пофессионального образования работниками сферы патриотического воспитания граждан"</t>
  </si>
  <si>
    <t>Министерство культуры области,министерство молодежной политики и спорта  области,министерство образования области</t>
  </si>
  <si>
    <t>Контрольное событие 1.5.1 "Тренинг для руководителей творческих проектов государственных и некоммерческих организаций по популяризации патриотического  инициатив в области культуры и искусства"</t>
  </si>
  <si>
    <t>Контрольное событие 1.5.2 Проведение областного конкурса программ и проектов специалистов организаций социального обслуживания накселения по вопросаморганизации патриотического воспитания граждан"</t>
  </si>
  <si>
    <t>Контрольное событие 1.5.3 "Проведение семинаров и совещаний со специалистами по молодежной политики администраций муниципальных районов области, руководителями общественных объединений патриотической направленности, в том числе ветерапнских организаций, по вопросам патриотического воспитания граждан"</t>
  </si>
  <si>
    <t>Подпрограмма 2 "Военно-патриотическое воспитание граждан</t>
  </si>
  <si>
    <t>министерство молодежной политики и спорта  области, министерство образования области министерство социального развития области</t>
  </si>
  <si>
    <t>министерство молодежной политики и спорта области</t>
  </si>
  <si>
    <t>Основное мероприятие 2.1 "Военно-патриотическая ориентация и подготовка граждан к военной службе"</t>
  </si>
  <si>
    <t>Министерство социального развития области, комитет социального обслуживания населения</t>
  </si>
  <si>
    <t>министерство молодежной прлитики и спорта  области</t>
  </si>
  <si>
    <t>местные бюджеты</t>
  </si>
  <si>
    <t>Контрольное событие 2.1.1 "Военизированная эстафета "Армейский марафон" среди обучающихся допризывного возраста"</t>
  </si>
  <si>
    <t>Контрольное событие 2.1.2 "Организация и проведение областной военно-патриотической игры "Зарница", а также участие в окружных и всероссийских этапах игры "Зарница"</t>
  </si>
  <si>
    <t>Контрольное событие 2.1.3 "Организация и проведение областной "Спартакиады допризывной молодежи"</t>
  </si>
  <si>
    <t>Контрольное событие 2.1.4 "Организация и проведение месячника оборонно-массовой работы"</t>
  </si>
  <si>
    <t>Контрольное событие 2.1.5 "Организация и проведение торжественной отправки призывников Саратовской области к месту прохождения срочной службы в рядах Российской Федерации"</t>
  </si>
  <si>
    <t>Контрольное событие 2.1.6 "Организация и проведение военно-исторических маршрутов для обучающихся организаций области по местам боевой славы защитников Отечества"</t>
  </si>
  <si>
    <t>Контрольное событие  2.1.7 "Организация участия команд (военнл- патриотических клубов, объединений и образовательных организаций области) Саратовской области в военно-спортивных мероприятиях всероссийского и межрегионального уровня"</t>
  </si>
  <si>
    <t>Контрольное событие 2.1.8 "Организация и проведение учебных военно-полевых сборов допризывной молодежи"</t>
  </si>
  <si>
    <t>Контрольное событие 2.1.9 "Создание и обеспечение деятельности в организациях социального обслуживания семьи и детей военно-патриотических и историко-краеведческих клубов"</t>
  </si>
  <si>
    <t>Контрольное событие 2.1.10 "Проведение в организациях социального обслуживания семьи и детей военно-патриотической игры "Зарница"</t>
  </si>
  <si>
    <t>Контрольное событие 2.1.11 "Организация и проведение региональной топографической игры среди обучающихся в професиональных образовательных организаций "По тылам фронтов….."</t>
  </si>
  <si>
    <t>Контрольное событие 2.1.12 "Приобретение учебно-практического оборудования для военно-патритических клубов и объединений образовательных организаций области"</t>
  </si>
  <si>
    <t>Контрольное событие 2.1.13 "Подготовка и проведение ежегодной спартакиады учащихся классов казачьей направленности"</t>
  </si>
  <si>
    <t>Контрольное событие 2.1.14 "Проведение Всероссийской военно-спортивной игры "Казачий сполох"</t>
  </si>
  <si>
    <t>Основное мероприятие 2.2 "Организация областных (региональных) конкурсов, фестивалей и акций в сфере военн-патриотического воспитания граждан"</t>
  </si>
  <si>
    <t>Контрольное событие 2.2.1 "Организация и проведение регионального этапа Всероссийского конкурса военного плаката "Родная Армия</t>
  </si>
  <si>
    <t>Контрольное событие 2.2.2 "Межрайонные конкурсы среди муниципальных образований Саратовской области  на лучшую подготовку граждан Российской Федерации к военной службе, организацию и проведение призыва на военную службу</t>
  </si>
  <si>
    <t>Основное мероприятие 2.3 "Подготовка и получение дополнительного профессионального образования работниками сферы военно-патриотического воспитания граждан"</t>
  </si>
  <si>
    <t>Контрорльное событие 2.3.1 "Организация учебных курсов для специалистов по патриотическому и военно-патриотическому воспитанию в образовательных организациях"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</si>
  <si>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16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</si>
  <si>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на 2014 - 2020 гг за I полугодие 2018г.</t>
  </si>
  <si>
    <t>(тыс.руб.)</t>
  </si>
  <si>
    <t>Ответственный исполнитель, соисполнитель, участник государственной программы (соисполнитель подпрограммы)плательщик (далее-исполнитель)</t>
  </si>
  <si>
    <t>Источники финансового обеспечения</t>
  </si>
  <si>
    <t xml:space="preserve">Предусмотрено в государственной программе </t>
  </si>
  <si>
    <t xml:space="preserve">Утверждено в законе об областном бюджете на соответствующий год </t>
  </si>
  <si>
    <t>Выделены лимиты бюджетных обязательств за счет средств областного бюджета</t>
  </si>
  <si>
    <t>Процент исполнения</t>
  </si>
  <si>
    <t>(гр.7 (кассовое/факт исполнение)/гр.4)</t>
  </si>
  <si>
    <t>(гр.7 (кассовое/факт  исполнение)/гр.5)</t>
  </si>
  <si>
    <t>(гр.7 (кассовое/факт  исполнение)/гр.6)</t>
  </si>
  <si>
    <t>Государственная программа Саратовской области «Развитие физической культуры, спорта, туризма и молодежной политики» на 2014 - 2020 годы</t>
  </si>
  <si>
    <t>Всего</t>
  </si>
  <si>
    <t>в том числе софинансируемые из федерального бюджета</t>
  </si>
  <si>
    <t>в том числе на софинансирование расходных обязательств области</t>
  </si>
  <si>
    <t>министерство молодежной политики и спорта Саратовской  области</t>
  </si>
  <si>
    <t>комитет по туризму</t>
  </si>
  <si>
    <t>министерство строительства и жилищно-куммунаоьного хозяйства Саратовской области</t>
  </si>
  <si>
    <t>орган местного самоуправления</t>
  </si>
  <si>
    <t>подпрограмма 1 «Физическая культура и спорт»</t>
  </si>
  <si>
    <t xml:space="preserve">министерство молодежной политики и спорта Саратовской  области, министерство социального развития области,  </t>
  </si>
  <si>
    <t>министерство молодежной политики и спорта Саратовской   области</t>
  </si>
  <si>
    <t xml:space="preserve">        Всего </t>
  </si>
  <si>
    <t xml:space="preserve">министерство социального развития области </t>
  </si>
  <si>
    <t>основное мероприятие 1.1  «Учебно-методическое и информационное обеспечение»</t>
  </si>
  <si>
    <t>Контрольное событие 1.1.1. Подготовка   и   издание сборников информационных материалов, учебно-методических пособий,   справочников, буклетов, научно-популярной литературы по  вопросам пропаганды и  развития физической  культуры  и спорта в области</t>
  </si>
  <si>
    <t>Контрольное событие 1.1.2. Проведение брифингов, пресс-конференций, "круглых   столов"   для представителей электронных  и  печатных СМИ по вопросам деятельности     органа исполнительной    власти области  в  сфере физической  культуры  и спорта</t>
  </si>
  <si>
    <t>Контрольное событие 1.1.3. «Подготовка видеороликов и публикация информационных материалов, направленных на пропаганду здорового образа жизни среди населения области в средствах массовой информации»</t>
  </si>
  <si>
    <t>Контрольное соыбытие 1.1.4. Техническая   поддержка работы,     модернизация официального      сайта органа исполнительной власти области в  сфере физической  культуры  и спорта</t>
  </si>
  <si>
    <t>Контрольное соыбтие 1.1.5. Проведение информационных  и агитационных кампаний  в муниципальных   районах области по популяризации занятий      физической культурой   и   спортом, привлечениюдетей, подростков и молодежи  к занятиям  в  учреждениях дополнительного образования  детей спортивной направленности, пропаганде здорового образа жизни</t>
  </si>
  <si>
    <t>Контрольное соыбтие 1.1.6. Изготовление, прокат, размещение социальной рекламы, направленной на привлечение области к занятиям физической культуры и спорта</t>
  </si>
  <si>
    <t>основное мероприятие 1.2 «Организация и проведение физкультурных и спортивно-массовых мероприятий»</t>
  </si>
  <si>
    <t>министерство молодежной политики и спорта саратовской   области</t>
  </si>
  <si>
    <t xml:space="preserve"> контрольное событие 1.2.1. "организация и проведение областных и межмуниципальных официальных физкультурных мероприятий и спортивных мероприятий среди молодежи допризывного и призывного возраста и участие данной категории населения в соревнованиях различного уровня"</t>
  </si>
  <si>
    <t xml:space="preserve"> контрольное событие 1.2.2. "организация и проведение мероприятий среди лиц, находящихся в местах лишения свободы на территории области"</t>
  </si>
  <si>
    <t xml:space="preserve"> контрольное событие 1.2.3. "организация и проведение областных и межмуниципальных официальных физкультурных мероприятий и спортивных мероприятий среди ветеранов и их участие  в соревнованиях различного уровня"</t>
  </si>
  <si>
    <t>контрольное событие 1.2.4. "организация и проведение областных и межмуниципальных официальных физкультурных мероприятий и спортивных мероприятий, посвященных приздничным и знаменательным датам"</t>
  </si>
  <si>
    <t xml:space="preserve"> контрольное событие 1.2.5. "Организация и проведение межмуниципальных, областных , окружных физкультурных и спортивно-массовых мероприятий и тренировочных мероприятий, а также обеспечение участия разных социальных и возрасных групп населения области в соревнованиях различного уровня"</t>
  </si>
  <si>
    <t>контрольное событие  1.2.6.  "Развитие игровых видов спорта (баскетбол,волейбол,футбол, мини-футбол) среди учащихся образовательных учреждений области"</t>
  </si>
  <si>
    <t>контрольное событие 1.2.7. "Организация и проведение областных и межмуниципальных официальных физкультурных мероприятий и спортивных мероприятий среди сельского населения области и участие данной категории населения в соревнованиях различного уровня"</t>
  </si>
  <si>
    <t>контрольное событие  1.2.8. "Организация и проведение областных и межмуниципальных официальных физкультурных мероприятий"</t>
  </si>
  <si>
    <t xml:space="preserve"> контрольное событие 1.2.9. Спортивно - туристический лагерь ПФО "Туриада"</t>
  </si>
  <si>
    <t>контрольное событие 1.2.11 Информационное обеспечение физкультурно-массовых мероприятий</t>
  </si>
  <si>
    <t>Контрольное событие 1.2.12 Выполнение 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</si>
  <si>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Саратовской области</t>
  </si>
  <si>
    <t>основное мероприятие 1.3. «Олимпийская, паралимпийская и сурдлимпийская подготовка»</t>
  </si>
  <si>
    <t>Контрольное событие 1.3.1                              Участие спортсменов, области и их сопровождающих, тренеров  врачей,   ведущих подготовку к  Паралимпийским и Сурдлимпийским играм, в тренировочных сборах, международных, всероссийских и межрегиональных соревнованиях. Обеспечение медикаментозными и фармакологическими средствами</t>
  </si>
  <si>
    <t>министерство молодежной политики, спорта и туризма Саратовской области</t>
  </si>
  <si>
    <t>Контрольное событие 1.3.2                                     Приобретение спортивного оборудования  для подготовки к паралимпйси и сурдлимпийским  играм "</t>
  </si>
  <si>
    <t xml:space="preserve">Контрольное событие 1.3.3                                    Выполнение областными государственными учреждениями, подведомственными министерству молодежной политики, спорта и туризма области государственных заданий на выполнение государственных услуг (работ)  </t>
  </si>
  <si>
    <t>основное мероприятие 1.5 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</si>
  <si>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1.5.1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</si>
  <si>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1.5.2 «Участие спортсменов инвалидов и иных лиц с ограниченными возможностями здоровья, их тренеров, судей, специалистов и сопровождающих лиц в тренировочных сборах и соревнованиях различных уровней»</t>
  </si>
  <si>
    <t>Основное мероприятие 1.6 Подготовка спортивного резерва</t>
  </si>
  <si>
    <t>министерство молодежной политики и спорта Саратовской области  области</t>
  </si>
  <si>
    <t>Контрольное событие 1.6.4 Проведение тренировочных мероприятий по базовым олимпийским видам спорта, обеспечение питания и проживания спортсменов при проведении первенств России, повышение квалификации и переподготовки специалистов в сфере ФК и спорта, приобретение спортивно-технологического оборудования, инвентаря и экипировки для спортивных организаций, осуществляющих подготовку спортивного резерва для сборных команд РФ"</t>
  </si>
  <si>
    <t>Контрольное событие 1.6.5 Выполнениетобластными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</si>
  <si>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 Саратовской  области</t>
  </si>
  <si>
    <t>Контрольное событие 1.6.6 Социальная поддержка детей-сирот и детей, оставшихся без попечения родителей</t>
  </si>
  <si>
    <t>Контрольное событие 1.6.7 Стипендиальное обеспечение и другие формы материальной поддержки обучающихся области государственных профессиональных образовательных организаций</t>
  </si>
  <si>
    <t>Контрольное событие 1.6.10 "Организация и проведение реабилитационных мероприятий для спортсменов сборных команд Саратовской области  на базе ГУПСО "Региональный  центр спортивной подготовки"</t>
  </si>
  <si>
    <r>
      <t xml:space="preserve">основное мероприятие 1.7 </t>
    </r>
    <r>
      <rPr>
        <b/>
        <sz val="14"/>
        <color indexed="8"/>
        <rFont val="Times New Roman"/>
        <family val="1"/>
        <charset val="204"/>
      </rPr>
      <t xml:space="preserve">                                                         "Материальное стимулирование спортсменов и их тренеров</t>
    </r>
  </si>
  <si>
    <t>Контрольное событие 1.7.1                                              Осуществление выплаты ежемесячного пожизненного денежного содержания спортсменам и их тренерам, имеющих высокие награды и звания, постоянно проживающих на территории области</t>
  </si>
  <si>
    <t>министерство молодежной политики и спорта и  Саратовской области</t>
  </si>
  <si>
    <t>Контрольное событие 1.7.2                          Выплата ежемесячных специальных стипендий детям - инвалидам-победителям первенств мира или Европы, первенств России, финальных соревнований Всероссийской инвалидов по паралимпийским и сурдлимпийским видам спорта,  включенных в Единый календарный план межрегиональных, всероссийских и международных физкультурных мероприятий и спортивных мероприятий, утвержденный уполномоченным Правительством Российской Федерации федеральным органом исполнительной власти в размере  2 500 рублей</t>
  </si>
  <si>
    <t>Контрольное событие 1.7.3                      "Осуществление материального стимулирования отдельных спортсменов и тренеров за высокие спортивные результаты и призовые места вПаралимпийских и Сурдлимпийскихиграх, чемпионатах, первенствах и кубках мира и Европы  в порядке и размере, установленных Прпавительством области"</t>
  </si>
  <si>
    <t>Контрольное событие 1.7.4 Выплаты ежемесячных специальных стипндий отдельным спортсменам и тренерам за призовые места в Олимпийских играх, чемпионатах мира и Европы по олимпийским видам спорта в размере 20000,0 тыс.руб. (4 чел.)</t>
  </si>
  <si>
    <t>министерство молодежной политики и спорта и Саратовской  области</t>
  </si>
  <si>
    <t>Конторольное событие 1.7.5 Выплаты ежемесячных специальных стипендий достигшим совершеннолетияспортсменам-победителям чемпионатов и первенств России, финальных соревнований Спартакиады молодежи России по олимпийским видам спорта, включенных в единый календарный план межрегилнальных, всероссийских и международных физкультурных мероприятий и спортивных мероприятий, утвержденных уполномоченным Правительством Российской Федерации федеральным органом исполнительной власти в размере 2500,0 тыс руб. (23 чел)</t>
  </si>
  <si>
    <t>Контрольное событие 1.7.6 Материальное стимулирование отдельных спортсменов и тренеров за высокие спортивные результаты и призовые места</t>
  </si>
  <si>
    <t>основное мероприятие 1.9 «Государственная поддержка организаций, представляющих физкультурно-спортивные услуги"</t>
  </si>
  <si>
    <t>Контрольное событие 1.9.1 Компенсация части затрат по предоставлению физкультурно-спортивных услуг подведомственному государственному унитарному предприятию.</t>
  </si>
  <si>
    <t>Контрольное событие 1.9.2 Оказание государственной поддержки социально ориетированным некоммерческим организациям в области физической культуры и массового спорта.</t>
  </si>
  <si>
    <t>министерство молодежной политики и спорта и Саратовской области</t>
  </si>
  <si>
    <t>Основное мероприятие 1.15 ""Грантовая поддержка развития на территории области отдельных видов спорта (спортивных дисциплин)</t>
  </si>
  <si>
    <t>основное мероприятие 1.19 "развитие материально-технической базы обласных государственных учреждений спортивной направленности по адаптивной физической культуре и спорту"</t>
  </si>
  <si>
    <t>министерство молодежной политики и спорта и  области</t>
  </si>
  <si>
    <t>подпрограмма 2 «Туризм»</t>
  </si>
  <si>
    <t>комитет по туризму области</t>
  </si>
  <si>
    <t>основное мероприятие 2.2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</si>
  <si>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контрольное событие 2.2.1. "Подготовка, издание и распространение рекламных туристско-информационных материалов о туристском потенциале области"</t>
  </si>
  <si>
    <t>контрольное событие 2.2.2. "Проведение для представителей средств массовой информации и туроператоров рекламно-информационных туров, в том числе с посещением объектов сельского туризма области"</t>
  </si>
  <si>
    <t>контрольное событие 2.2.5. "Участие в соответствии с законодательством в международных и региональных туристских выставках и ярмарках, в семинарах, конференциях, форумах, круглых столах, совещаниях, заседаниях. Организация мероприятий туристской направленности на территории области"</t>
  </si>
  <si>
    <t>контрольное событие 2.2.6. "Создание, проведение и поддержка акций, форумов и прочих мероприятий, способствующих развитию приоритетных направлений туризма в Саратовской области, в том числе студенческих конкурсов, празднование Всемирного дня туризма".</t>
  </si>
  <si>
    <t>Контрольное событие 2.2.8  Организация рекламных туров на теплоходах для участия II Международного форума "Среда для жизни квартира и город"</t>
  </si>
  <si>
    <t>подпрограмма  3 «Молодежная политика»</t>
  </si>
  <si>
    <t>основное мероприятие 3.1 «Проведение областных, межрегиональных, всероссийских и международных мероприятий в сфере молодежной политики на территории области; организация участия представителей молодежи в мероприятиях областного, межрегионального, всероссийского и международного уровня»</t>
  </si>
  <si>
    <t>контрольное событие 3.1.1 Проведение профильных смен, слетов, семинаров для талантливой молодежи области, представителей региональных и муниципальных органов по делам молодежи и других субъектов молодежной политики</t>
  </si>
  <si>
    <t xml:space="preserve">контрольное событие 3.1.2 Обеспечение участия представителей области в международных, всероссийских и межрегиональных мероприятиях в сфере молодежной политики </t>
  </si>
  <si>
    <t>Контрольное событие 3.1.3 Проведение праздничного мероприятия "Территория молодежи"</t>
  </si>
  <si>
    <t>контрольное событие 3.1.4 "Проведение праздничного мероприятия "Территория молодежи"</t>
  </si>
  <si>
    <t>основное мероприятие 3.2 «Поддержка талантливой молодежи»</t>
  </si>
  <si>
    <t xml:space="preserve">контрольное событие 3.2.1 Организация конкурса и вручение областной ежегодной молодёжной премии 
имени П.А. Столыпина
</t>
  </si>
  <si>
    <t>контрольное событие 3.2.3 "Организация и проведение областного молодежного конкурса "Прорыв года"</t>
  </si>
  <si>
    <t>основное мероприятие 3.3 «Информационное обеспечение системы работы с молодежью области»</t>
  </si>
  <si>
    <t xml:space="preserve">контрольное событие 3.3.1 Организация изготовления социальной рекламы и информационных материалов по молодежной политике </t>
  </si>
  <si>
    <t>основное мероприятие 3.4 «Поддержка и развитие творческого потенциала молодежи»</t>
  </si>
  <si>
    <r>
      <t>контрольное событие 3.4.1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Организация и проведение областного фестиваля «Студенческая весна»</t>
    </r>
  </si>
  <si>
    <t xml:space="preserve">контрольное событие 3.4.2  Проведение областных турниров КВН, обеспечение участия представителей области во всероссийских турнирах КВН </t>
  </si>
  <si>
    <t>контрольное событие 3.4.3 "Организация и проведение областного конкурса красоты, грация и творчество "Мисс и Мистер Студенчества"</t>
  </si>
  <si>
    <t>контрольное событие 3.4.4 "Организация мероприятий, реализация программ, проектов, направленных на поддержку молодежного предпринимательства"</t>
  </si>
  <si>
    <t>контрольное событие 3.4.5 "Организация участия делегации Саратовской области во Всероссийском фестивале "Российская студенческая весна"</t>
  </si>
  <si>
    <t xml:space="preserve">Контрольное событие 3.4.6 Проведение игровых мероприятий, образовательных курсов, конкурсов среди старшеклассников в возрасте 14-17 лет </t>
  </si>
  <si>
    <t>Контрольное событие 3.4.7 Проведение информационной кампании, направленной на вовлечение молодежи в предпринимательскую деятельность</t>
  </si>
  <si>
    <t>Контрольное событие 3.4.8 Проведение регионального этапа всероссийского конкурса "Молодой предприниматель России"</t>
  </si>
  <si>
    <t>Контрольное событие 3.4.9 Отбор физических лиц в возрасте до 30 лет (включительно), имеющих способность к занятию предпринимательской деятельности деятельностью, с целью прохождения обучения по образовательным программам, направленным на приобретение навыков ведения бизнеса и создания малых и средних предприятий</t>
  </si>
  <si>
    <t>Контрольное событие 3.4.10 Организация обучения физических лиц в возрасте до 30 лет по образовательным программам, направленным на приобретениенавыков ведения бизнеса и создания малых и средних предприятий</t>
  </si>
  <si>
    <t>Контрольное событие 3.4.11 Проведение конкурсов бизнес-пректов</t>
  </si>
  <si>
    <t>Контрольное событие 3.4.12 Оказание консультациооных услуг молодым предпринимателям</t>
  </si>
  <si>
    <t>Контрольное событие 3.4.13 Обеспечение участия в межрегиональных, общероссийских международных мероприятих, направленных на поддержку и развитие молодежного предпринимательства</t>
  </si>
  <si>
    <t>Контрольное событие 3.4.14 Осуществление мониторинга эффективности мероприятий, направленных на вовлечение молодежи в предпринимательскую деятельность</t>
  </si>
  <si>
    <t>Контрольное событие 3.4.15 Организация и проведение рок фестиваля "Желтая гора"</t>
  </si>
  <si>
    <t>основное мероприятие 3.5 "Организация работы с молодежью "</t>
  </si>
  <si>
    <t>основное мероприятие 3.6 "Проведение мероприятий по развитию добровольчества на территории региона</t>
  </si>
  <si>
    <t>подпрограмма  4 «Развитие материально-технической базы спорта"»</t>
  </si>
  <si>
    <t>Орган местного самоуправления</t>
  </si>
  <si>
    <t>Основное мероприятие 4.1 " Строительство малобюджетного физкультурно-спортивных объектов шаговой доступности, плоскостных сооружений по проектам, рекомендованным Министерством спорта Российской Федерации"</t>
  </si>
  <si>
    <t>Министерство молодежной политики и спорта Саратовской области, органы местного самоуправления</t>
  </si>
  <si>
    <t>Предоставлении субсидии бюджетам поселений области на строительство и реконструкцию малобюджетных физкультурно-спортивных объектов шаговой доступности, плоскосьных сооружений.</t>
  </si>
  <si>
    <t>Основное меропирятие 4.2 г.Саратов, Дворец водных видов спорта"</t>
  </si>
  <si>
    <t>Основное меропирятие 4.3 Строительство физкультурно-оздоровительных комплексов"</t>
  </si>
  <si>
    <t xml:space="preserve"> </t>
  </si>
  <si>
    <t xml:space="preserve"> Органы местного самоуправления</t>
  </si>
  <si>
    <t>Контрольное событие 4.3.1   р.п. Татищево Строительство многофункуионального физкультурно-оздоровительного комплекса</t>
  </si>
  <si>
    <t>Основное мероприятие 4.4 "Закупка спортивного обоорудования для специализированных детско-юношеских спортивных школ олимпийского резерва и училища олимпийского резерва"</t>
  </si>
  <si>
    <t>Министерство молодежной политики и спорта Саратовской области</t>
  </si>
  <si>
    <t>Основное мероприятие 4.5 "Предоставление субсидии бюджетам муниципальных районов области на закупку комплектов искусственных покрытий для футбольный полей для спортивных дектско-юношеских школ области, включая их доставку и сертификацию полей"</t>
  </si>
  <si>
    <t>Основное мероприятие 4.7. "Укрепление материально технической базы государственных учреждений"</t>
  </si>
  <si>
    <t>Контрольное событие 4.7.1 Проведение ремонтных работ, оформление пректно-сметной документации, приобретение инвентаря и оборудования (в т.ч. Спортивного) государственными учреждениями подведомственных министерству молодежной политики, спорта туризма области</t>
  </si>
  <si>
    <t>Основное мероприятие 4.12. "Реализация мероприятие по подготовке и проведению чемпионата мира по футболу в 2018 году в Российской Федерации"</t>
  </si>
  <si>
    <t>министерство молодежной политики и спорта саратовской области, органы местного самоуправления</t>
  </si>
  <si>
    <t>Форма 17</t>
  </si>
  <si>
    <t xml:space="preserve">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 6 месяцев 2018 года (молодежная политика) </t>
  </si>
  <si>
    <t>Наименование государтвенной услуги (работы), показателя объема государственной услуги (работы), основного мероприятия</t>
  </si>
  <si>
    <t>Объем оказания государственных услуг (единиц), результатов выполнения работ</t>
  </si>
  <si>
    <t>Причина отклонений</t>
  </si>
  <si>
    <t>Объем обеспечения государственных заданий (тыс. руб.)</t>
  </si>
  <si>
    <t>предусмотрено государственными заданиями</t>
  </si>
  <si>
    <t>исполнено</t>
  </si>
  <si>
    <t>предусмотрено государственной программой</t>
  </si>
  <si>
    <t>в том числе за счет целевыз средств</t>
  </si>
  <si>
    <t>За счет средств областного бюджета</t>
  </si>
  <si>
    <t>Наименование государственной работы</t>
  </si>
  <si>
    <t>"Государственная работа организации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жизни"</t>
  </si>
  <si>
    <t>Единица измерения объема государственной работы-единица</t>
  </si>
  <si>
    <t>Общий объем оказания государственной услуги (работы) по подпрограмме - всего</t>
  </si>
  <si>
    <t>в том числе:</t>
  </si>
  <si>
    <t>в рамках основного мероприятия 3.5 "Оказание государственных услуг (выполнение работ) областным государственным учреждением по работе с молодежью области"</t>
  </si>
  <si>
    <t>Всего по подпрограмме, в том числе:</t>
  </si>
  <si>
    <t>-</t>
  </si>
  <si>
    <t xml:space="preserve"> затраты на уплату налогов, в качестве объекта нологообложения по которым признаетсяф имущество учреждения                                             </t>
  </si>
  <si>
    <t>затраты на содержание имущества учреждения, не используемого для оказания государственных услуг (выполнения работ) и для общехозяйственных нужд (далее - не используемое для выполнения государственного задания имущество</t>
  </si>
  <si>
    <t>форма 17</t>
  </si>
  <si>
    <t xml:space="preserve">                            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 6 месяцев 2018 года (физическая культура/спорт)                                                                                                                    по министерству молодежной политики, спорту и туризму области </t>
  </si>
  <si>
    <t>Причины отклонений</t>
  </si>
  <si>
    <t>в том числе за счет целевых средств</t>
  </si>
  <si>
    <t>Наименование госуслуги</t>
  </si>
  <si>
    <t>"Спортивная подготовка по олимпийским видам спорта</t>
  </si>
  <si>
    <t>Единица измерения объема государственной услуги (работы)</t>
  </si>
  <si>
    <t>человек</t>
  </si>
  <si>
    <t>в рамках основного мероприятия 1.6 "Подготовка спортивного резерва"</t>
  </si>
  <si>
    <t>Наименование государственной услуги</t>
  </si>
  <si>
    <t xml:space="preserve">"Спортивная подготовка по неолимпийским видам спорта" </t>
  </si>
  <si>
    <t>Единица измерения объема государственной услуги-человек</t>
  </si>
  <si>
    <t>"Спортивная подготовка по спорту лиц с поражением ОДА"</t>
  </si>
  <si>
    <t>"Спортивная подготовка по спорту лиц с интеллектуальными нарушениями"</t>
  </si>
  <si>
    <t>"Спортивная подготовка по спорту глухих"</t>
  </si>
  <si>
    <t>"Спортивная подготовка по спорту слепых"</t>
  </si>
  <si>
    <t>"Реализация основных профессиолнальных образовательных программ среднего профессионального образования - программ подггтовки специалистов среднего звена на базе основного общего образования по укрепленной группе направлений подготовки и специальностей (профессий) 49.00.00 ФИЗИЧЕСКАЯ КУЛЬТУРА И СПОРТ" углубленной подготовки в училищах олимпийского резерва"</t>
  </si>
  <si>
    <t xml:space="preserve">Единица измерения объема государственной услуги </t>
  </si>
  <si>
    <t>16</t>
  </si>
  <si>
    <t>"Реализация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укрепленной группе направлений подготовки и специальностей (профессий) "49.00.00. ФИЗИЧЕСКАЯ КУЛЬТУРА И СПОРТ" углубленной подггтовки в училищах олимпийского резерва"</t>
  </si>
  <si>
    <t>"Пропаганда физической культуры, спорта и здорового образа жизни"</t>
  </si>
  <si>
    <t>Единица измерения объема государственной работы</t>
  </si>
  <si>
    <t>"Организация мероприятий по подготовке спортивных сборных команд"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</si>
  <si>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</si>
  <si>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Единица измерения объема государственной работы-штук</t>
  </si>
  <si>
    <t>"Организация и проведение спортивно-оздоровительной работы по развитию физической культуры и спорта среди различных групп населения"</t>
  </si>
  <si>
    <t>Единица измерения объема государственной работы-человек</t>
  </si>
  <si>
    <t>"Организация и обеспечение подготовки спортивного резерва"</t>
  </si>
  <si>
    <t xml:space="preserve">                      </t>
  </si>
  <si>
    <t>в рамках основного мероприятия 1.3"Олимпийская, паралимпийская и сурдлимпийская подготовка"</t>
  </si>
  <si>
    <t>"Обеспечение доступа к объектам спорта"</t>
  </si>
  <si>
    <t>Общий объем оказания государственной работы</t>
  </si>
  <si>
    <t>Итого по услугам (работам):</t>
  </si>
  <si>
    <t xml:space="preserve"> затраты на уплату налогов, в качестве объекта налогооблажения по которым признается имущество учреждения</t>
  </si>
  <si>
    <t>затраты на содержание имущества учреждения, не используемого для оказания государственных услуг (выполнения работ0 и для общехозяйственных нужд (далее - не используемое для выполнения государственного задания имущество</t>
  </si>
  <si>
    <t>Всего по подпрограмме:</t>
  </si>
  <si>
    <t>министерство внутренней политики и общественных отношений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</si>
</sst>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2" fontId="4" fillId="0" borderId="3" xfId="0" applyNumberFormat="1" applyFont="1" applyBorder="1" applyAlignment="1">
      <alignment horizontal="center" vertical="top" wrapText="1"/>
    </xf>
    <xf numFmtId="164" fontId="4" fillId="0" borderId="3" xfId="1" applyNumberFormat="1" applyFont="1" applyBorder="1"/>
    <xf numFmtId="164" fontId="4" fillId="0" borderId="3" xfId="0" applyNumberFormat="1" applyFont="1" applyBorder="1"/>
    <xf numFmtId="0" fontId="4" fillId="0" borderId="3" xfId="0" applyFont="1" applyBorder="1" applyAlignment="1">
      <alignment horizontal="left" vertical="top" wrapText="1"/>
    </xf>
    <xf numFmtId="0" fontId="2" fillId="0" borderId="3" xfId="0" applyFont="1" applyBorder="1"/>
    <xf numFmtId="164" fontId="2" fillId="0" borderId="3" xfId="0" applyNumberFormat="1" applyFont="1" applyBorder="1"/>
    <xf numFmtId="2" fontId="4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3" xfId="0" applyFont="1" applyBorder="1" applyAlignment="1">
      <alignment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/>
    </xf>
    <xf numFmtId="0" fontId="9" fillId="0" borderId="3" xfId="0" applyFont="1" applyBorder="1"/>
    <xf numFmtId="0" fontId="9" fillId="0" borderId="3" xfId="0" applyFont="1" applyBorder="1" applyAlignment="1">
      <alignment vertical="top"/>
    </xf>
    <xf numFmtId="0" fontId="9" fillId="0" borderId="0" xfId="0" applyFont="1"/>
    <xf numFmtId="0" fontId="3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/>
    <xf numFmtId="0" fontId="9" fillId="0" borderId="2" xfId="0" applyFont="1" applyFill="1" applyBorder="1" applyAlignment="1">
      <alignment vertical="top"/>
    </xf>
    <xf numFmtId="0" fontId="9" fillId="0" borderId="2" xfId="0" applyFont="1" applyBorder="1"/>
    <xf numFmtId="0" fontId="3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/>
    </xf>
    <xf numFmtId="0" fontId="11" fillId="0" borderId="3" xfId="0" applyFont="1" applyBorder="1"/>
    <xf numFmtId="164" fontId="3" fillId="0" borderId="3" xfId="0" applyNumberFormat="1" applyFont="1" applyFill="1" applyBorder="1" applyAlignment="1">
      <alignment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11" fillId="0" borderId="3" xfId="0" applyNumberFormat="1" applyFont="1" applyFill="1" applyBorder="1" applyAlignment="1">
      <alignment horizontal="center" vertical="top"/>
    </xf>
    <xf numFmtId="164" fontId="8" fillId="0" borderId="3" xfId="0" applyNumberFormat="1" applyFon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wrapText="1"/>
    </xf>
    <xf numFmtId="0" fontId="8" fillId="0" borderId="3" xfId="0" applyFont="1" applyFill="1" applyBorder="1" applyAlignment="1">
      <alignment vertical="top" wrapText="1"/>
    </xf>
    <xf numFmtId="164" fontId="8" fillId="0" borderId="9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/>
    <xf numFmtId="164" fontId="9" fillId="0" borderId="0" xfId="0" applyNumberFormat="1" applyFont="1"/>
    <xf numFmtId="164" fontId="3" fillId="0" borderId="3" xfId="0" applyNumberFormat="1" applyFont="1" applyFill="1" applyBorder="1" applyAlignment="1">
      <alignment horizontal="left" vertical="top" wrapText="1"/>
    </xf>
    <xf numFmtId="164" fontId="8" fillId="0" borderId="3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164" fontId="3" fillId="0" borderId="3" xfId="0" applyNumberFormat="1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0" applyFont="1" applyFill="1"/>
    <xf numFmtId="164" fontId="9" fillId="0" borderId="3" xfId="0" applyNumberFormat="1" applyFont="1" applyFill="1" applyBorder="1" applyAlignment="1">
      <alignment horizontal="center" vertical="top"/>
    </xf>
    <xf numFmtId="164" fontId="8" fillId="0" borderId="9" xfId="0" applyNumberFormat="1" applyFont="1" applyFill="1" applyBorder="1" applyAlignment="1">
      <alignment vertical="top" wrapText="1"/>
    </xf>
    <xf numFmtId="0" fontId="0" fillId="0" borderId="4" xfId="0" applyBorder="1"/>
    <xf numFmtId="0" fontId="9" fillId="0" borderId="3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right"/>
    </xf>
    <xf numFmtId="2" fontId="0" fillId="0" borderId="4" xfId="0" applyNumberFormat="1" applyBorder="1"/>
    <xf numFmtId="0" fontId="0" fillId="0" borderId="3" xfId="0" applyBorder="1" applyAlignment="1">
      <alignment horizontal="right"/>
    </xf>
    <xf numFmtId="0" fontId="0" fillId="0" borderId="3" xfId="0" applyBorder="1"/>
    <xf numFmtId="2" fontId="0" fillId="0" borderId="3" xfId="0" applyNumberFormat="1" applyBorder="1"/>
    <xf numFmtId="0" fontId="15" fillId="0" borderId="3" xfId="0" applyFont="1" applyBorder="1" applyAlignment="1">
      <alignment horizontal="right"/>
    </xf>
    <xf numFmtId="0" fontId="15" fillId="0" borderId="3" xfId="0" applyFont="1" applyBorder="1"/>
    <xf numFmtId="2" fontId="15" fillId="0" borderId="3" xfId="0" applyNumberFormat="1" applyFont="1" applyBorder="1"/>
    <xf numFmtId="2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left" vertical="center" wrapText="1"/>
    </xf>
    <xf numFmtId="164" fontId="0" fillId="0" borderId="3" xfId="0" applyNumberFormat="1" applyBorder="1"/>
    <xf numFmtId="0" fontId="16" fillId="0" borderId="0" xfId="0" applyFont="1" applyBorder="1" applyAlignment="1">
      <alignment horizontal="center"/>
    </xf>
    <xf numFmtId="0" fontId="16" fillId="0" borderId="0" xfId="0" applyFont="1"/>
    <xf numFmtId="0" fontId="16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6" fillId="0" borderId="3" xfId="0" applyFont="1" applyFill="1" applyBorder="1" applyAlignment="1"/>
    <xf numFmtId="0" fontId="16" fillId="0" borderId="3" xfId="0" applyFont="1" applyFill="1" applyBorder="1"/>
    <xf numFmtId="0" fontId="16" fillId="0" borderId="3" xfId="0" applyFont="1" applyFill="1" applyBorder="1" applyAlignment="1">
      <alignment horizontal="left" vertical="center" wrapText="1"/>
    </xf>
    <xf numFmtId="164" fontId="16" fillId="0" borderId="3" xfId="0" applyNumberFormat="1" applyFont="1" applyFill="1" applyBorder="1"/>
    <xf numFmtId="164" fontId="16" fillId="0" borderId="0" xfId="0" applyNumberFormat="1" applyFont="1" applyFill="1" applyBorder="1"/>
    <xf numFmtId="1" fontId="16" fillId="0" borderId="3" xfId="0" applyNumberFormat="1" applyFont="1" applyFill="1" applyBorder="1"/>
    <xf numFmtId="2" fontId="16" fillId="0" borderId="3" xfId="0" applyNumberFormat="1" applyFont="1" applyFill="1" applyBorder="1"/>
    <xf numFmtId="2" fontId="16" fillId="0" borderId="0" xfId="0" applyNumberFormat="1" applyFont="1" applyFill="1" applyBorder="1"/>
    <xf numFmtId="0" fontId="16" fillId="0" borderId="0" xfId="0" applyFont="1" applyBorder="1"/>
    <xf numFmtId="0" fontId="16" fillId="0" borderId="4" xfId="0" applyFont="1" applyBorder="1" applyAlignment="1">
      <alignment wrapText="1"/>
    </xf>
    <xf numFmtId="0" fontId="16" fillId="0" borderId="4" xfId="0" applyFont="1" applyFill="1" applyBorder="1"/>
    <xf numFmtId="0" fontId="16" fillId="0" borderId="0" xfId="0" applyFont="1" applyFill="1" applyBorder="1"/>
    <xf numFmtId="49" fontId="16" fillId="0" borderId="3" xfId="0" applyNumberFormat="1" applyFont="1" applyFill="1" applyBorder="1" applyAlignment="1">
      <alignment horizontal="right"/>
    </xf>
    <xf numFmtId="164" fontId="16" fillId="0" borderId="1" xfId="0" applyNumberFormat="1" applyFont="1" applyFill="1" applyBorder="1"/>
    <xf numFmtId="0" fontId="17" fillId="0" borderId="3" xfId="0" applyFont="1" applyFill="1" applyBorder="1" applyAlignment="1">
      <alignment wrapText="1"/>
    </xf>
    <xf numFmtId="0" fontId="17" fillId="0" borderId="3" xfId="0" applyFont="1" applyFill="1" applyBorder="1"/>
    <xf numFmtId="2" fontId="18" fillId="0" borderId="3" xfId="0" applyNumberFormat="1" applyFont="1" applyFill="1" applyBorder="1"/>
    <xf numFmtId="0" fontId="17" fillId="0" borderId="0" xfId="0" applyFont="1"/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wrapText="1"/>
    </xf>
    <xf numFmtId="2" fontId="17" fillId="0" borderId="3" xfId="0" applyNumberFormat="1" applyFont="1" applyFill="1" applyBorder="1"/>
    <xf numFmtId="0" fontId="16" fillId="0" borderId="0" xfId="0" applyFont="1" applyFill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164" fontId="8" fillId="0" borderId="5" xfId="0" applyNumberFormat="1" applyFont="1" applyFill="1" applyBorder="1" applyAlignment="1">
      <alignment horizontal="left" vertical="top" wrapText="1"/>
    </xf>
    <xf numFmtId="164" fontId="8" fillId="0" borderId="6" xfId="0" applyNumberFormat="1" applyFont="1" applyFill="1" applyBorder="1" applyAlignment="1">
      <alignment horizontal="left" vertical="top" wrapText="1"/>
    </xf>
    <xf numFmtId="164" fontId="8" fillId="0" borderId="4" xfId="0" applyNumberFormat="1" applyFont="1" applyFill="1" applyBorder="1" applyAlignment="1">
      <alignment horizontal="left" vertical="top" wrapText="1"/>
    </xf>
    <xf numFmtId="164" fontId="8" fillId="0" borderId="7" xfId="0" applyNumberFormat="1" applyFont="1" applyFill="1" applyBorder="1" applyAlignment="1">
      <alignment horizontal="center" vertical="top" wrapText="1"/>
    </xf>
    <xf numFmtId="164" fontId="8" fillId="0" borderId="8" xfId="0" applyNumberFormat="1" applyFont="1" applyFill="1" applyBorder="1" applyAlignment="1">
      <alignment horizontal="center" vertical="top" wrapText="1"/>
    </xf>
    <xf numFmtId="164" fontId="8" fillId="0" borderId="9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164" fontId="8" fillId="0" borderId="5" xfId="0" applyNumberFormat="1" applyFont="1" applyFill="1" applyBorder="1" applyAlignment="1">
      <alignment horizontal="center" vertical="top" wrapText="1"/>
    </xf>
    <xf numFmtId="164" fontId="8" fillId="0" borderId="6" xfId="0" applyNumberFormat="1" applyFont="1" applyFill="1" applyBorder="1" applyAlignment="1">
      <alignment horizontal="center" vertical="top" wrapText="1"/>
    </xf>
    <xf numFmtId="164" fontId="8" fillId="0" borderId="4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5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8" fillId="0" borderId="5" xfId="0" applyNumberFormat="1" applyFont="1" applyFill="1" applyBorder="1" applyAlignment="1">
      <alignment vertical="top" wrapText="1"/>
    </xf>
    <xf numFmtId="0" fontId="8" fillId="0" borderId="6" xfId="0" applyNumberFormat="1" applyFont="1" applyFill="1" applyBorder="1" applyAlignment="1">
      <alignment vertical="top" wrapText="1"/>
    </xf>
    <xf numFmtId="0" fontId="8" fillId="0" borderId="4" xfId="0" applyNumberFormat="1" applyFont="1" applyFill="1" applyBorder="1" applyAlignment="1">
      <alignment vertical="top" wrapText="1"/>
    </xf>
    <xf numFmtId="0" fontId="8" fillId="0" borderId="5" xfId="0" applyNumberFormat="1" applyFont="1" applyFill="1" applyBorder="1" applyAlignment="1">
      <alignment horizontal="center" vertical="top" wrapText="1"/>
    </xf>
    <xf numFmtId="0" fontId="8" fillId="0" borderId="6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164" fontId="8" fillId="0" borderId="5" xfId="0" applyNumberFormat="1" applyFont="1" applyFill="1" applyBorder="1" applyAlignment="1">
      <alignment horizontal="left" vertical="center" wrapText="1"/>
    </xf>
    <xf numFmtId="164" fontId="8" fillId="0" borderId="6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4" xfId="0" applyBorder="1"/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3" xfId="0" applyFont="1" applyFill="1" applyBorder="1" applyAlignment="1"/>
    <xf numFmtId="0" fontId="16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6" fillId="0" borderId="7" xfId="0" applyFont="1" applyFill="1" applyBorder="1" applyAlignment="1"/>
    <xf numFmtId="0" fontId="16" fillId="0" borderId="8" xfId="0" applyFont="1" applyFill="1" applyBorder="1" applyAlignment="1"/>
    <xf numFmtId="0" fontId="16" fillId="0" borderId="9" xfId="0" applyFont="1" applyFill="1" applyBorder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5"/>
  <sheetViews>
    <sheetView tabSelected="1" topLeftCell="A6" workbookViewId="0">
      <selection activeCell="B93" sqref="B93:B97"/>
    </sheetView>
  </sheetViews>
  <sheetFormatPr defaultColWidth="16" defaultRowHeight="15" x14ac:dyDescent="0.25"/>
  <cols>
    <col min="1" max="16384" width="16" style="1"/>
  </cols>
  <sheetData>
    <row r="1" spans="1:11" x14ac:dyDescent="0.25">
      <c r="C1" s="2"/>
      <c r="D1" s="2"/>
    </row>
    <row r="2" spans="1:11" ht="18.75" x14ac:dyDescent="0.25">
      <c r="A2" s="138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8.75" x14ac:dyDescent="0.25">
      <c r="A3" s="138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x14ac:dyDescent="0.25">
      <c r="A4" s="140"/>
      <c r="B4" s="140"/>
      <c r="C4" s="140"/>
      <c r="D4" s="140"/>
      <c r="E4" s="140"/>
      <c r="F4" s="140"/>
    </row>
    <row r="5" spans="1:11" x14ac:dyDescent="0.25">
      <c r="A5" s="3"/>
      <c r="B5" s="3"/>
      <c r="C5" s="3"/>
      <c r="D5" s="3"/>
      <c r="E5" s="3"/>
      <c r="F5" s="3"/>
      <c r="I5" s="141" t="s">
        <v>2</v>
      </c>
      <c r="J5" s="141"/>
      <c r="K5" s="141"/>
    </row>
    <row r="6" spans="1:11" x14ac:dyDescent="0.25">
      <c r="A6" s="135" t="s">
        <v>3</v>
      </c>
      <c r="B6" s="135" t="s">
        <v>4</v>
      </c>
      <c r="C6" s="135" t="s">
        <v>5</v>
      </c>
      <c r="D6" s="135" t="s">
        <v>6</v>
      </c>
      <c r="E6" s="135" t="s">
        <v>7</v>
      </c>
      <c r="F6" s="135" t="s">
        <v>8</v>
      </c>
      <c r="G6" s="135" t="s">
        <v>9</v>
      </c>
      <c r="H6" s="135" t="s">
        <v>10</v>
      </c>
      <c r="I6" s="136" t="s">
        <v>11</v>
      </c>
      <c r="J6" s="136"/>
      <c r="K6" s="136"/>
    </row>
    <row r="7" spans="1:11" ht="57" x14ac:dyDescent="0.25">
      <c r="A7" s="135"/>
      <c r="B7" s="135"/>
      <c r="C7" s="135"/>
      <c r="D7" s="135"/>
      <c r="E7" s="135"/>
      <c r="F7" s="135"/>
      <c r="G7" s="135"/>
      <c r="H7" s="135"/>
      <c r="I7" s="4" t="s">
        <v>12</v>
      </c>
      <c r="J7" s="4" t="s">
        <v>13</v>
      </c>
      <c r="K7" s="4" t="s">
        <v>14</v>
      </c>
    </row>
    <row r="8" spans="1:11" x14ac:dyDescent="0.25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1" x14ac:dyDescent="0.25">
      <c r="A9" s="131" t="s">
        <v>15</v>
      </c>
      <c r="B9" s="126" t="s">
        <v>16</v>
      </c>
      <c r="C9" s="7" t="s">
        <v>17</v>
      </c>
      <c r="D9" s="8">
        <f>D10+D11+D12+D13</f>
        <v>1350</v>
      </c>
      <c r="E9" s="8">
        <f>E10+E11+E12+E13</f>
        <v>1140</v>
      </c>
      <c r="F9" s="8">
        <f>F10+F11+F12+F13</f>
        <v>1016</v>
      </c>
      <c r="G9" s="8">
        <f>G10+G11+G12+G13</f>
        <v>329.9</v>
      </c>
      <c r="H9" s="8">
        <f>H10+H11+H12+H13</f>
        <v>329.9</v>
      </c>
      <c r="I9" s="9">
        <f>G9/D9*100</f>
        <v>24.437037037037037</v>
      </c>
      <c r="J9" s="10">
        <f>G9/E9*100</f>
        <v>28.938596491228068</v>
      </c>
      <c r="K9" s="10">
        <f>G9/F9*100</f>
        <v>32.470472440944881</v>
      </c>
    </row>
    <row r="10" spans="1:11" ht="28.5" x14ac:dyDescent="0.25">
      <c r="A10" s="132"/>
      <c r="B10" s="126"/>
      <c r="C10" s="7" t="s">
        <v>18</v>
      </c>
      <c r="D10" s="8">
        <f>D16+D21+D26+D31</f>
        <v>1140</v>
      </c>
      <c r="E10" s="8">
        <f t="shared" ref="E10:H13" si="0">E16+E21+E26+E31</f>
        <v>1140</v>
      </c>
      <c r="F10" s="8">
        <f t="shared" si="0"/>
        <v>1016</v>
      </c>
      <c r="G10" s="8">
        <f t="shared" si="0"/>
        <v>329.9</v>
      </c>
      <c r="H10" s="8">
        <f t="shared" si="0"/>
        <v>329.9</v>
      </c>
      <c r="I10" s="9">
        <f>G10/D10*100</f>
        <v>28.938596491228068</v>
      </c>
      <c r="J10" s="10">
        <f>G10/E10*100</f>
        <v>28.938596491228068</v>
      </c>
      <c r="K10" s="10">
        <f>G10/F10*100</f>
        <v>32.470472440944881</v>
      </c>
    </row>
    <row r="11" spans="1:11" ht="28.5" x14ac:dyDescent="0.25">
      <c r="A11" s="132"/>
      <c r="B11" s="126"/>
      <c r="C11" s="11" t="s">
        <v>19</v>
      </c>
      <c r="D11" s="8">
        <f>D17+D22+D27+D32</f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9">
        <v>0</v>
      </c>
      <c r="J11" s="10">
        <v>0</v>
      </c>
      <c r="K11" s="10">
        <v>0</v>
      </c>
    </row>
    <row r="12" spans="1:11" ht="42.75" x14ac:dyDescent="0.25">
      <c r="A12" s="132"/>
      <c r="B12" s="126"/>
      <c r="C12" s="7" t="s">
        <v>20</v>
      </c>
      <c r="D12" s="8">
        <f>D18+D23+D28+D33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9">
        <v>0</v>
      </c>
      <c r="J12" s="10">
        <v>0</v>
      </c>
      <c r="K12" s="10">
        <v>0</v>
      </c>
    </row>
    <row r="13" spans="1:11" ht="42.75" x14ac:dyDescent="0.25">
      <c r="A13" s="132"/>
      <c r="B13" s="126"/>
      <c r="C13" s="7" t="s">
        <v>21</v>
      </c>
      <c r="D13" s="8">
        <f>D19+D24+D29+D34</f>
        <v>210</v>
      </c>
      <c r="E13" s="8">
        <f t="shared" si="0"/>
        <v>0</v>
      </c>
      <c r="F13" s="8">
        <f t="shared" si="0"/>
        <v>0</v>
      </c>
      <c r="G13" s="8">
        <f t="shared" si="0"/>
        <v>0</v>
      </c>
      <c r="H13" s="8">
        <f t="shared" si="0"/>
        <v>0</v>
      </c>
      <c r="I13" s="9">
        <f>G13/D13*100</f>
        <v>0</v>
      </c>
      <c r="J13" s="10">
        <v>0</v>
      </c>
      <c r="K13" s="10">
        <v>0</v>
      </c>
    </row>
    <row r="14" spans="1:11" x14ac:dyDescent="0.25">
      <c r="A14" s="132"/>
      <c r="B14" s="137" t="s">
        <v>22</v>
      </c>
      <c r="C14" s="137"/>
      <c r="D14" s="137"/>
      <c r="E14" s="137"/>
      <c r="F14" s="137"/>
      <c r="G14" s="12"/>
      <c r="H14" s="12"/>
      <c r="I14" s="10"/>
      <c r="J14" s="10"/>
      <c r="K14" s="10"/>
    </row>
    <row r="15" spans="1:11" x14ac:dyDescent="0.25">
      <c r="A15" s="132"/>
      <c r="B15" s="131" t="s">
        <v>23</v>
      </c>
      <c r="C15" s="7" t="s">
        <v>17</v>
      </c>
      <c r="D15" s="8">
        <f>D16+D17+D18+D19</f>
        <v>520</v>
      </c>
      <c r="E15" s="8">
        <f>E16+E17+E18+E19</f>
        <v>520</v>
      </c>
      <c r="F15" s="8">
        <f>F16+F17+F18+F19</f>
        <v>520</v>
      </c>
      <c r="G15" s="8">
        <f>G16+G17+G18+G19</f>
        <v>329.9</v>
      </c>
      <c r="H15" s="8">
        <f>H16+H17+H18+H19</f>
        <v>329.9</v>
      </c>
      <c r="I15" s="10">
        <f>G15/D15*100</f>
        <v>63.442307692307686</v>
      </c>
      <c r="J15" s="10">
        <f>G15/E15*100</f>
        <v>63.442307692307686</v>
      </c>
      <c r="K15" s="10">
        <f>G15/F15*100</f>
        <v>63.442307692307686</v>
      </c>
    </row>
    <row r="16" spans="1:11" ht="28.5" x14ac:dyDescent="0.25">
      <c r="A16" s="132"/>
      <c r="B16" s="132"/>
      <c r="C16" s="7" t="s">
        <v>18</v>
      </c>
      <c r="D16" s="8">
        <f t="shared" ref="D16:H19" si="1">D42+D364</f>
        <v>520</v>
      </c>
      <c r="E16" s="8">
        <f t="shared" si="1"/>
        <v>520</v>
      </c>
      <c r="F16" s="8">
        <f t="shared" si="1"/>
        <v>520</v>
      </c>
      <c r="G16" s="8">
        <f t="shared" si="1"/>
        <v>329.9</v>
      </c>
      <c r="H16" s="8">
        <f t="shared" si="1"/>
        <v>329.9</v>
      </c>
      <c r="I16" s="10">
        <f>G16/D16*100</f>
        <v>63.442307692307686</v>
      </c>
      <c r="J16" s="10">
        <f>G16/E16*100</f>
        <v>63.442307692307686</v>
      </c>
      <c r="K16" s="10">
        <f>G16/F16*100</f>
        <v>63.442307692307686</v>
      </c>
    </row>
    <row r="17" spans="1:11" ht="28.5" x14ac:dyDescent="0.25">
      <c r="A17" s="132"/>
      <c r="B17" s="132"/>
      <c r="C17" s="11" t="s">
        <v>19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10">
        <v>0</v>
      </c>
      <c r="J17" s="10">
        <v>0</v>
      </c>
      <c r="K17" s="10">
        <v>0</v>
      </c>
    </row>
    <row r="18" spans="1:11" ht="42.75" x14ac:dyDescent="0.25">
      <c r="A18" s="132"/>
      <c r="B18" s="132"/>
      <c r="C18" s="7" t="s">
        <v>20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10">
        <v>0</v>
      </c>
      <c r="J18" s="10">
        <v>0</v>
      </c>
      <c r="K18" s="10">
        <v>0</v>
      </c>
    </row>
    <row r="19" spans="1:11" ht="42.75" x14ac:dyDescent="0.25">
      <c r="A19" s="132"/>
      <c r="B19" s="133"/>
      <c r="C19" s="7" t="s">
        <v>21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  <c r="I19" s="10">
        <v>0</v>
      </c>
      <c r="J19" s="10">
        <v>0</v>
      </c>
      <c r="K19" s="10">
        <v>0</v>
      </c>
    </row>
    <row r="20" spans="1:11" x14ac:dyDescent="0.25">
      <c r="A20" s="132"/>
      <c r="B20" s="131" t="s">
        <v>24</v>
      </c>
      <c r="C20" s="7" t="s">
        <v>17</v>
      </c>
      <c r="D20" s="8">
        <f>D21+D22+D23+D24</f>
        <v>620</v>
      </c>
      <c r="E20" s="8">
        <f>E21+E22+E23+E24</f>
        <v>620</v>
      </c>
      <c r="F20" s="8">
        <f>F21+F22+F23+F24</f>
        <v>496</v>
      </c>
      <c r="G20" s="8">
        <f>G21+G22+G23+G24</f>
        <v>0</v>
      </c>
      <c r="H20" s="8">
        <f>H21+H22+H23+H24</f>
        <v>0</v>
      </c>
      <c r="I20" s="10">
        <f>G20/D20*100</f>
        <v>0</v>
      </c>
      <c r="J20" s="10">
        <f>G20/E20*100</f>
        <v>0</v>
      </c>
      <c r="K20" s="10">
        <f>G20/F20*100</f>
        <v>0</v>
      </c>
    </row>
    <row r="21" spans="1:11" ht="28.5" x14ac:dyDescent="0.25">
      <c r="A21" s="132"/>
      <c r="B21" s="132"/>
      <c r="C21" s="7" t="s">
        <v>18</v>
      </c>
      <c r="D21" s="8">
        <f>D47+D369</f>
        <v>620</v>
      </c>
      <c r="E21" s="8">
        <f>E47+E369</f>
        <v>620</v>
      </c>
      <c r="F21" s="8">
        <f>F47+F369</f>
        <v>496</v>
      </c>
      <c r="G21" s="8">
        <f>G47+G369</f>
        <v>0</v>
      </c>
      <c r="H21" s="8">
        <f>H47+H369</f>
        <v>0</v>
      </c>
      <c r="I21" s="10">
        <f>G21/D21*100</f>
        <v>0</v>
      </c>
      <c r="J21" s="10">
        <f>G21/E21*100</f>
        <v>0</v>
      </c>
      <c r="K21" s="10">
        <f>G21/F21*100</f>
        <v>0</v>
      </c>
    </row>
    <row r="22" spans="1:11" ht="28.5" x14ac:dyDescent="0.25">
      <c r="A22" s="132"/>
      <c r="B22" s="132"/>
      <c r="C22" s="11" t="s">
        <v>19</v>
      </c>
      <c r="D22" s="8">
        <f t="shared" ref="D22:H24" si="2">D70+D121+D207+D298+D334</f>
        <v>0</v>
      </c>
      <c r="E22" s="8">
        <f t="shared" si="2"/>
        <v>0</v>
      </c>
      <c r="F22" s="8">
        <f t="shared" si="2"/>
        <v>0</v>
      </c>
      <c r="G22" s="8">
        <f t="shared" si="2"/>
        <v>0</v>
      </c>
      <c r="H22" s="8">
        <f t="shared" si="2"/>
        <v>0</v>
      </c>
      <c r="I22" s="10">
        <v>0</v>
      </c>
      <c r="J22" s="10">
        <v>0</v>
      </c>
      <c r="K22" s="10">
        <v>0</v>
      </c>
    </row>
    <row r="23" spans="1:11" ht="42.75" x14ac:dyDescent="0.25">
      <c r="A23" s="132"/>
      <c r="B23" s="132"/>
      <c r="C23" s="7" t="s">
        <v>20</v>
      </c>
      <c r="D23" s="8">
        <f t="shared" si="2"/>
        <v>0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0</v>
      </c>
      <c r="I23" s="10">
        <v>0</v>
      </c>
      <c r="J23" s="10">
        <v>0</v>
      </c>
      <c r="K23" s="10">
        <v>0</v>
      </c>
    </row>
    <row r="24" spans="1:11" ht="42.75" x14ac:dyDescent="0.25">
      <c r="A24" s="132"/>
      <c r="B24" s="133"/>
      <c r="C24" s="7" t="s">
        <v>21</v>
      </c>
      <c r="D24" s="8">
        <f t="shared" si="2"/>
        <v>0</v>
      </c>
      <c r="E24" s="8">
        <f t="shared" si="2"/>
        <v>0</v>
      </c>
      <c r="F24" s="8">
        <f t="shared" si="2"/>
        <v>0</v>
      </c>
      <c r="G24" s="8">
        <f t="shared" si="2"/>
        <v>0</v>
      </c>
      <c r="H24" s="8">
        <f t="shared" si="2"/>
        <v>0</v>
      </c>
      <c r="I24" s="10">
        <v>0</v>
      </c>
      <c r="J24" s="10">
        <v>0</v>
      </c>
      <c r="K24" s="10">
        <v>0</v>
      </c>
    </row>
    <row r="25" spans="1:11" x14ac:dyDescent="0.25">
      <c r="A25" s="132"/>
      <c r="B25" s="131" t="s">
        <v>25</v>
      </c>
      <c r="C25" s="7" t="s">
        <v>17</v>
      </c>
      <c r="D25" s="8">
        <f>D26+D27+D28+D29</f>
        <v>0</v>
      </c>
      <c r="E25" s="8">
        <f>E26+E27+E28+E29</f>
        <v>0</v>
      </c>
      <c r="F25" s="8">
        <f>F26+F27+F28+F29</f>
        <v>0</v>
      </c>
      <c r="G25" s="8">
        <f>G26+G27+G28+G29</f>
        <v>0</v>
      </c>
      <c r="H25" s="8">
        <f>H26+H27+H28+H29</f>
        <v>0</v>
      </c>
      <c r="I25" s="10">
        <v>0</v>
      </c>
      <c r="J25" s="10">
        <v>0</v>
      </c>
      <c r="K25" s="10">
        <v>0</v>
      </c>
    </row>
    <row r="26" spans="1:11" ht="28.5" x14ac:dyDescent="0.25">
      <c r="A26" s="132"/>
      <c r="B26" s="132"/>
      <c r="C26" s="7" t="s">
        <v>18</v>
      </c>
      <c r="D26" s="8">
        <f t="shared" ref="D26:H29" si="3">D52+D374</f>
        <v>0</v>
      </c>
      <c r="E26" s="8">
        <f t="shared" si="3"/>
        <v>0</v>
      </c>
      <c r="F26" s="8">
        <f t="shared" si="3"/>
        <v>0</v>
      </c>
      <c r="G26" s="8">
        <f t="shared" si="3"/>
        <v>0</v>
      </c>
      <c r="H26" s="8">
        <f t="shared" si="3"/>
        <v>0</v>
      </c>
      <c r="I26" s="10">
        <v>0</v>
      </c>
      <c r="J26" s="10">
        <v>0</v>
      </c>
      <c r="K26" s="10">
        <v>0</v>
      </c>
    </row>
    <row r="27" spans="1:11" ht="28.5" x14ac:dyDescent="0.25">
      <c r="A27" s="132"/>
      <c r="B27" s="132"/>
      <c r="C27" s="11" t="s">
        <v>19</v>
      </c>
      <c r="D27" s="8">
        <f t="shared" si="3"/>
        <v>0</v>
      </c>
      <c r="E27" s="8">
        <f t="shared" si="3"/>
        <v>0</v>
      </c>
      <c r="F27" s="8">
        <f t="shared" si="3"/>
        <v>0</v>
      </c>
      <c r="G27" s="8">
        <f t="shared" si="3"/>
        <v>0</v>
      </c>
      <c r="H27" s="8">
        <f t="shared" si="3"/>
        <v>0</v>
      </c>
      <c r="I27" s="10">
        <v>0</v>
      </c>
      <c r="J27" s="10">
        <v>0</v>
      </c>
      <c r="K27" s="10">
        <v>0</v>
      </c>
    </row>
    <row r="28" spans="1:11" ht="42.75" x14ac:dyDescent="0.25">
      <c r="A28" s="132"/>
      <c r="B28" s="132"/>
      <c r="C28" s="7" t="s">
        <v>20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10">
        <v>0</v>
      </c>
      <c r="J28" s="10">
        <v>0</v>
      </c>
      <c r="K28" s="10">
        <v>0</v>
      </c>
    </row>
    <row r="29" spans="1:11" ht="42.75" x14ac:dyDescent="0.25">
      <c r="A29" s="132"/>
      <c r="B29" s="133"/>
      <c r="C29" s="7" t="s">
        <v>21</v>
      </c>
      <c r="D29" s="8">
        <f t="shared" si="3"/>
        <v>0</v>
      </c>
      <c r="E29" s="8">
        <f t="shared" si="3"/>
        <v>0</v>
      </c>
      <c r="F29" s="8">
        <f t="shared" si="3"/>
        <v>0</v>
      </c>
      <c r="G29" s="8">
        <f t="shared" si="3"/>
        <v>0</v>
      </c>
      <c r="H29" s="8">
        <f t="shared" si="3"/>
        <v>0</v>
      </c>
      <c r="I29" s="10">
        <v>0</v>
      </c>
      <c r="J29" s="10">
        <v>0</v>
      </c>
      <c r="K29" s="10">
        <v>0</v>
      </c>
    </row>
    <row r="30" spans="1:11" ht="15" customHeight="1" x14ac:dyDescent="0.25">
      <c r="A30" s="132"/>
      <c r="B30" s="134" t="s">
        <v>312</v>
      </c>
      <c r="C30" s="7" t="s">
        <v>17</v>
      </c>
      <c r="D30" s="8">
        <f>D31+D32+D33+D34</f>
        <v>210</v>
      </c>
      <c r="E30" s="8">
        <f>E31+E32+E33+E34</f>
        <v>0</v>
      </c>
      <c r="F30" s="8">
        <f>F31+F32+F33+F34</f>
        <v>0</v>
      </c>
      <c r="G30" s="8">
        <f>G31+G32+G33+G34</f>
        <v>0</v>
      </c>
      <c r="H30" s="8">
        <f>H31+H32+H33+H34</f>
        <v>0</v>
      </c>
      <c r="I30" s="10">
        <f>G30/D30*100</f>
        <v>0</v>
      </c>
      <c r="J30" s="10">
        <v>0</v>
      </c>
      <c r="K30" s="10">
        <v>0</v>
      </c>
    </row>
    <row r="31" spans="1:11" ht="28.5" x14ac:dyDescent="0.25">
      <c r="A31" s="132"/>
      <c r="B31" s="134"/>
      <c r="C31" s="7" t="s">
        <v>18</v>
      </c>
      <c r="D31" s="8">
        <f>D57</f>
        <v>0</v>
      </c>
      <c r="E31" s="8">
        <f>E57</f>
        <v>0</v>
      </c>
      <c r="F31" s="8">
        <f>F57</f>
        <v>0</v>
      </c>
      <c r="G31" s="8">
        <f>G57</f>
        <v>0</v>
      </c>
      <c r="H31" s="8">
        <f>H57</f>
        <v>0</v>
      </c>
      <c r="I31" s="10">
        <v>0</v>
      </c>
      <c r="J31" s="10">
        <v>0</v>
      </c>
      <c r="K31" s="10">
        <v>0</v>
      </c>
    </row>
    <row r="32" spans="1:11" ht="28.5" x14ac:dyDescent="0.25">
      <c r="A32" s="132"/>
      <c r="B32" s="134"/>
      <c r="C32" s="11" t="s">
        <v>19</v>
      </c>
      <c r="D32" s="8">
        <f t="shared" ref="D32:H34" si="4">D58</f>
        <v>0</v>
      </c>
      <c r="E32" s="8">
        <f t="shared" si="4"/>
        <v>0</v>
      </c>
      <c r="F32" s="8">
        <f t="shared" si="4"/>
        <v>0</v>
      </c>
      <c r="G32" s="8">
        <f t="shared" si="4"/>
        <v>0</v>
      </c>
      <c r="H32" s="8">
        <f t="shared" si="4"/>
        <v>0</v>
      </c>
      <c r="I32" s="10">
        <v>0</v>
      </c>
      <c r="J32" s="10">
        <v>0</v>
      </c>
      <c r="K32" s="10">
        <v>0</v>
      </c>
    </row>
    <row r="33" spans="1:11" ht="42.75" x14ac:dyDescent="0.25">
      <c r="A33" s="132"/>
      <c r="B33" s="134"/>
      <c r="C33" s="7" t="s">
        <v>20</v>
      </c>
      <c r="D33" s="8">
        <f t="shared" si="4"/>
        <v>0</v>
      </c>
      <c r="E33" s="8">
        <f t="shared" si="4"/>
        <v>0</v>
      </c>
      <c r="F33" s="8">
        <f t="shared" si="4"/>
        <v>0</v>
      </c>
      <c r="G33" s="8">
        <f t="shared" si="4"/>
        <v>0</v>
      </c>
      <c r="H33" s="8">
        <f t="shared" si="4"/>
        <v>0</v>
      </c>
      <c r="I33" s="10">
        <v>0</v>
      </c>
      <c r="J33" s="10">
        <v>0</v>
      </c>
      <c r="K33" s="10">
        <v>0</v>
      </c>
    </row>
    <row r="34" spans="1:11" ht="42.75" x14ac:dyDescent="0.25">
      <c r="A34" s="133"/>
      <c r="B34" s="134"/>
      <c r="C34" s="7" t="s">
        <v>21</v>
      </c>
      <c r="D34" s="8">
        <f t="shared" si="4"/>
        <v>210</v>
      </c>
      <c r="E34" s="8">
        <f t="shared" si="4"/>
        <v>0</v>
      </c>
      <c r="F34" s="8">
        <f t="shared" si="4"/>
        <v>0</v>
      </c>
      <c r="G34" s="8">
        <f t="shared" si="4"/>
        <v>0</v>
      </c>
      <c r="H34" s="8">
        <f t="shared" si="4"/>
        <v>0</v>
      </c>
      <c r="I34" s="10">
        <f>G34/D34*100</f>
        <v>0</v>
      </c>
      <c r="J34" s="10" t="s">
        <v>26</v>
      </c>
      <c r="K34" s="10">
        <v>0</v>
      </c>
    </row>
    <row r="35" spans="1:11" x14ac:dyDescent="0.25">
      <c r="A35" s="131" t="s">
        <v>27</v>
      </c>
      <c r="B35" s="131" t="s">
        <v>28</v>
      </c>
      <c r="C35" s="7" t="s">
        <v>17</v>
      </c>
      <c r="D35" s="8">
        <f>D36+D37+D38+D39</f>
        <v>590</v>
      </c>
      <c r="E35" s="8">
        <f>E36+E37+E38+E39</f>
        <v>380</v>
      </c>
      <c r="F35" s="8">
        <f>F36+F37+F38+F39</f>
        <v>344</v>
      </c>
      <c r="G35" s="8">
        <f>G36+G37+G38+G39</f>
        <v>160</v>
      </c>
      <c r="H35" s="8">
        <f>H36+H37+H38+H39</f>
        <v>160</v>
      </c>
      <c r="I35" s="10">
        <f>G35/D35*100</f>
        <v>27.118644067796609</v>
      </c>
      <c r="J35" s="10">
        <f>G35/E35*100</f>
        <v>42.105263157894733</v>
      </c>
      <c r="K35" s="10">
        <f>G35/F35*100</f>
        <v>46.511627906976742</v>
      </c>
    </row>
    <row r="36" spans="1:11" ht="28.5" x14ac:dyDescent="0.25">
      <c r="A36" s="132"/>
      <c r="B36" s="132"/>
      <c r="C36" s="7" t="s">
        <v>18</v>
      </c>
      <c r="D36" s="8">
        <f>D42+D47+D52+D57</f>
        <v>380</v>
      </c>
      <c r="E36" s="8">
        <f t="shared" ref="E36:H39" si="5">E42+E47+E52+E57</f>
        <v>380</v>
      </c>
      <c r="F36" s="8">
        <f t="shared" si="5"/>
        <v>344</v>
      </c>
      <c r="G36" s="8">
        <f t="shared" si="5"/>
        <v>160</v>
      </c>
      <c r="H36" s="8">
        <f t="shared" si="5"/>
        <v>160</v>
      </c>
      <c r="I36" s="10">
        <f>G36/D36*100</f>
        <v>42.105263157894733</v>
      </c>
      <c r="J36" s="10">
        <f>G36/E36*100</f>
        <v>42.105263157894733</v>
      </c>
      <c r="K36" s="10">
        <f>G36/F36*100</f>
        <v>46.511627906976742</v>
      </c>
    </row>
    <row r="37" spans="1:11" ht="28.5" x14ac:dyDescent="0.25">
      <c r="A37" s="132"/>
      <c r="B37" s="132"/>
      <c r="C37" s="11" t="s">
        <v>19</v>
      </c>
      <c r="D37" s="8">
        <f>D43+D48+D53+D58</f>
        <v>0</v>
      </c>
      <c r="E37" s="8">
        <f t="shared" si="5"/>
        <v>0</v>
      </c>
      <c r="F37" s="8">
        <f t="shared" si="5"/>
        <v>0</v>
      </c>
      <c r="G37" s="8">
        <f t="shared" si="5"/>
        <v>0</v>
      </c>
      <c r="H37" s="8">
        <f t="shared" si="5"/>
        <v>0</v>
      </c>
      <c r="I37" s="10">
        <v>0</v>
      </c>
      <c r="J37" s="10">
        <v>0</v>
      </c>
      <c r="K37" s="10">
        <v>0</v>
      </c>
    </row>
    <row r="38" spans="1:11" ht="42.75" x14ac:dyDescent="0.25">
      <c r="A38" s="132"/>
      <c r="B38" s="132"/>
      <c r="C38" s="7" t="s">
        <v>20</v>
      </c>
      <c r="D38" s="8">
        <f>D44+D49+D54+D59</f>
        <v>0</v>
      </c>
      <c r="E38" s="8">
        <f t="shared" si="5"/>
        <v>0</v>
      </c>
      <c r="F38" s="8">
        <f t="shared" si="5"/>
        <v>0</v>
      </c>
      <c r="G38" s="8">
        <f t="shared" si="5"/>
        <v>0</v>
      </c>
      <c r="H38" s="8">
        <f t="shared" si="5"/>
        <v>0</v>
      </c>
      <c r="I38" s="10">
        <v>0</v>
      </c>
      <c r="J38" s="10">
        <v>0</v>
      </c>
      <c r="K38" s="10">
        <v>0</v>
      </c>
    </row>
    <row r="39" spans="1:11" ht="42.75" x14ac:dyDescent="0.25">
      <c r="A39" s="132"/>
      <c r="B39" s="133"/>
      <c r="C39" s="7" t="s">
        <v>21</v>
      </c>
      <c r="D39" s="8">
        <f>D45+D50+D55+D60</f>
        <v>210</v>
      </c>
      <c r="E39" s="8">
        <f t="shared" si="5"/>
        <v>0</v>
      </c>
      <c r="F39" s="8">
        <f t="shared" si="5"/>
        <v>0</v>
      </c>
      <c r="G39" s="8">
        <f t="shared" si="5"/>
        <v>0</v>
      </c>
      <c r="H39" s="8">
        <f t="shared" si="5"/>
        <v>0</v>
      </c>
      <c r="I39" s="10">
        <f>G39/D39*100</f>
        <v>0</v>
      </c>
      <c r="J39" s="10">
        <v>0</v>
      </c>
      <c r="K39" s="10">
        <v>0</v>
      </c>
    </row>
    <row r="40" spans="1:11" x14ac:dyDescent="0.25">
      <c r="A40" s="132"/>
      <c r="B40" s="127" t="s">
        <v>22</v>
      </c>
      <c r="C40" s="128"/>
      <c r="D40" s="128"/>
      <c r="E40" s="128"/>
      <c r="F40" s="128"/>
      <c r="G40" s="128"/>
      <c r="H40" s="128"/>
      <c r="I40" s="128"/>
      <c r="J40" s="128"/>
      <c r="K40" s="129"/>
    </row>
    <row r="41" spans="1:11" x14ac:dyDescent="0.25">
      <c r="A41" s="132"/>
      <c r="B41" s="126" t="s">
        <v>23</v>
      </c>
      <c r="C41" s="7" t="s">
        <v>17</v>
      </c>
      <c r="D41" s="8">
        <f>D42+D43+D44+D45</f>
        <v>200</v>
      </c>
      <c r="E41" s="8">
        <f>E42+E43+E44+E45</f>
        <v>200</v>
      </c>
      <c r="F41" s="8">
        <f>F42+F43+F44+F45</f>
        <v>200</v>
      </c>
      <c r="G41" s="8">
        <f>G42+G43+G44+G45</f>
        <v>160</v>
      </c>
      <c r="H41" s="8">
        <f>H42+H43+H44+H45</f>
        <v>160</v>
      </c>
      <c r="I41" s="10">
        <f>G41/D41*100</f>
        <v>80</v>
      </c>
      <c r="J41" s="10">
        <f>G41/E41*100</f>
        <v>80</v>
      </c>
      <c r="K41" s="10">
        <f>G41/F41*100</f>
        <v>80</v>
      </c>
    </row>
    <row r="42" spans="1:11" ht="28.5" x14ac:dyDescent="0.25">
      <c r="A42" s="132"/>
      <c r="B42" s="126"/>
      <c r="C42" s="7" t="s">
        <v>18</v>
      </c>
      <c r="D42" s="8">
        <f>D115+D201</f>
        <v>200</v>
      </c>
      <c r="E42" s="8">
        <f t="shared" ref="E42:H45" si="6">E115+E201</f>
        <v>200</v>
      </c>
      <c r="F42" s="8">
        <f t="shared" si="6"/>
        <v>200</v>
      </c>
      <c r="G42" s="8">
        <f t="shared" si="6"/>
        <v>160</v>
      </c>
      <c r="H42" s="8">
        <f t="shared" si="6"/>
        <v>160</v>
      </c>
      <c r="I42" s="10">
        <f>G42/D42*100</f>
        <v>80</v>
      </c>
      <c r="J42" s="10">
        <f>G42/E42*100</f>
        <v>80</v>
      </c>
      <c r="K42" s="10">
        <f>G42/F42*100</f>
        <v>80</v>
      </c>
    </row>
    <row r="43" spans="1:11" ht="28.5" x14ac:dyDescent="0.25">
      <c r="A43" s="132"/>
      <c r="B43" s="126"/>
      <c r="C43" s="11" t="s">
        <v>19</v>
      </c>
      <c r="D43" s="8">
        <f>D116+D202</f>
        <v>0</v>
      </c>
      <c r="E43" s="8">
        <f t="shared" si="6"/>
        <v>0</v>
      </c>
      <c r="F43" s="8">
        <f t="shared" si="6"/>
        <v>0</v>
      </c>
      <c r="G43" s="8">
        <f t="shared" si="6"/>
        <v>0</v>
      </c>
      <c r="H43" s="8">
        <f t="shared" si="6"/>
        <v>0</v>
      </c>
      <c r="I43" s="10">
        <v>0</v>
      </c>
      <c r="J43" s="10">
        <v>0</v>
      </c>
      <c r="K43" s="10">
        <v>0</v>
      </c>
    </row>
    <row r="44" spans="1:11" ht="42.75" x14ac:dyDescent="0.25">
      <c r="A44" s="132"/>
      <c r="B44" s="126"/>
      <c r="C44" s="7" t="s">
        <v>20</v>
      </c>
      <c r="D44" s="8">
        <f>D117+D203</f>
        <v>0</v>
      </c>
      <c r="E44" s="8">
        <f t="shared" si="6"/>
        <v>0</v>
      </c>
      <c r="F44" s="8">
        <f t="shared" si="6"/>
        <v>0</v>
      </c>
      <c r="G44" s="8">
        <f t="shared" si="6"/>
        <v>0</v>
      </c>
      <c r="H44" s="8">
        <f t="shared" si="6"/>
        <v>0</v>
      </c>
      <c r="I44" s="10">
        <v>0</v>
      </c>
      <c r="J44" s="10">
        <v>0</v>
      </c>
      <c r="K44" s="10">
        <v>0</v>
      </c>
    </row>
    <row r="45" spans="1:11" ht="42.75" x14ac:dyDescent="0.25">
      <c r="A45" s="132"/>
      <c r="B45" s="126"/>
      <c r="C45" s="7" t="s">
        <v>21</v>
      </c>
      <c r="D45" s="8">
        <f>D118+D204</f>
        <v>0</v>
      </c>
      <c r="E45" s="8">
        <f t="shared" si="6"/>
        <v>0</v>
      </c>
      <c r="F45" s="8">
        <f t="shared" si="6"/>
        <v>0</v>
      </c>
      <c r="G45" s="8">
        <f t="shared" si="6"/>
        <v>0</v>
      </c>
      <c r="H45" s="8">
        <f t="shared" si="6"/>
        <v>0</v>
      </c>
      <c r="I45" s="10">
        <v>0</v>
      </c>
      <c r="J45" s="10">
        <v>0</v>
      </c>
      <c r="K45" s="10">
        <v>0</v>
      </c>
    </row>
    <row r="46" spans="1:11" x14ac:dyDescent="0.25">
      <c r="A46" s="132"/>
      <c r="B46" s="131" t="s">
        <v>24</v>
      </c>
      <c r="C46" s="7" t="s">
        <v>17</v>
      </c>
      <c r="D46" s="8">
        <f>D47+D48+D49+D50</f>
        <v>180</v>
      </c>
      <c r="E46" s="8">
        <f>E47+E48+E49+E50</f>
        <v>180</v>
      </c>
      <c r="F46" s="8">
        <f>F47+F48+F49+F50</f>
        <v>144</v>
      </c>
      <c r="G46" s="8">
        <f>G47+G48+G49+G50</f>
        <v>0</v>
      </c>
      <c r="H46" s="8">
        <f>H47+H48+H49+H50</f>
        <v>0</v>
      </c>
      <c r="I46" s="10">
        <f>G46/D46*100</f>
        <v>0</v>
      </c>
      <c r="J46" s="10">
        <f>G46/E46*100</f>
        <v>0</v>
      </c>
      <c r="K46" s="10">
        <f>G46/F46*100</f>
        <v>0</v>
      </c>
    </row>
    <row r="47" spans="1:11" ht="28.5" x14ac:dyDescent="0.25">
      <c r="A47" s="132"/>
      <c r="B47" s="132"/>
      <c r="C47" s="7" t="s">
        <v>18</v>
      </c>
      <c r="D47" s="8">
        <f t="shared" ref="D47:H50" si="7">D69+D120+D206</f>
        <v>180</v>
      </c>
      <c r="E47" s="8">
        <f t="shared" si="7"/>
        <v>180</v>
      </c>
      <c r="F47" s="8">
        <f t="shared" si="7"/>
        <v>144</v>
      </c>
      <c r="G47" s="8">
        <f t="shared" si="7"/>
        <v>0</v>
      </c>
      <c r="H47" s="8">
        <f t="shared" si="7"/>
        <v>0</v>
      </c>
      <c r="I47" s="10">
        <f>G47/D47*100</f>
        <v>0</v>
      </c>
      <c r="J47" s="10">
        <f>G47/E47*100</f>
        <v>0</v>
      </c>
      <c r="K47" s="10">
        <f>G47/F47*100</f>
        <v>0</v>
      </c>
    </row>
    <row r="48" spans="1:11" ht="28.5" x14ac:dyDescent="0.25">
      <c r="A48" s="132"/>
      <c r="B48" s="132"/>
      <c r="C48" s="11" t="s">
        <v>19</v>
      </c>
      <c r="D48" s="8">
        <f t="shared" si="7"/>
        <v>0</v>
      </c>
      <c r="E48" s="8">
        <f t="shared" si="7"/>
        <v>0</v>
      </c>
      <c r="F48" s="8">
        <f t="shared" si="7"/>
        <v>0</v>
      </c>
      <c r="G48" s="8">
        <f t="shared" si="7"/>
        <v>0</v>
      </c>
      <c r="H48" s="8">
        <f t="shared" si="7"/>
        <v>0</v>
      </c>
      <c r="I48" s="10">
        <v>0</v>
      </c>
      <c r="J48" s="10">
        <v>0</v>
      </c>
      <c r="K48" s="10">
        <v>0</v>
      </c>
    </row>
    <row r="49" spans="1:11" ht="42.75" x14ac:dyDescent="0.25">
      <c r="A49" s="132"/>
      <c r="B49" s="132"/>
      <c r="C49" s="7" t="s">
        <v>20</v>
      </c>
      <c r="D49" s="8">
        <f t="shared" si="7"/>
        <v>0</v>
      </c>
      <c r="E49" s="8">
        <f t="shared" si="7"/>
        <v>0</v>
      </c>
      <c r="F49" s="8">
        <f t="shared" si="7"/>
        <v>0</v>
      </c>
      <c r="G49" s="8">
        <f t="shared" si="7"/>
        <v>0</v>
      </c>
      <c r="H49" s="8">
        <f t="shared" si="7"/>
        <v>0</v>
      </c>
      <c r="I49" s="10">
        <v>0</v>
      </c>
      <c r="J49" s="10">
        <v>0</v>
      </c>
      <c r="K49" s="10">
        <v>0</v>
      </c>
    </row>
    <row r="50" spans="1:11" ht="42.75" x14ac:dyDescent="0.25">
      <c r="A50" s="132"/>
      <c r="B50" s="133"/>
      <c r="C50" s="7" t="s">
        <v>21</v>
      </c>
      <c r="D50" s="8">
        <f t="shared" si="7"/>
        <v>0</v>
      </c>
      <c r="E50" s="8">
        <f t="shared" si="7"/>
        <v>0</v>
      </c>
      <c r="F50" s="8">
        <f t="shared" si="7"/>
        <v>0</v>
      </c>
      <c r="G50" s="8">
        <f t="shared" si="7"/>
        <v>0</v>
      </c>
      <c r="H50" s="8">
        <f t="shared" si="7"/>
        <v>0</v>
      </c>
      <c r="I50" s="10">
        <v>0</v>
      </c>
      <c r="J50" s="10">
        <v>0</v>
      </c>
      <c r="K50" s="10">
        <v>0</v>
      </c>
    </row>
    <row r="51" spans="1:11" x14ac:dyDescent="0.25">
      <c r="A51" s="132"/>
      <c r="B51" s="126" t="s">
        <v>25</v>
      </c>
      <c r="C51" s="7" t="s">
        <v>17</v>
      </c>
      <c r="D51" s="8">
        <f>D52+D53+D54+D55</f>
        <v>0</v>
      </c>
      <c r="E51" s="8">
        <f>E52+E53+E54+E55</f>
        <v>0</v>
      </c>
      <c r="F51" s="8">
        <f>F52+F53+F54+F55</f>
        <v>0</v>
      </c>
      <c r="G51" s="8">
        <f>G52+G53+G54+G55</f>
        <v>0</v>
      </c>
      <c r="H51" s="8">
        <f>H52+H53+H54+H55</f>
        <v>0</v>
      </c>
      <c r="I51" s="10">
        <v>0</v>
      </c>
      <c r="J51" s="10">
        <v>0</v>
      </c>
      <c r="K51" s="10">
        <v>0</v>
      </c>
    </row>
    <row r="52" spans="1:11" ht="28.5" x14ac:dyDescent="0.25">
      <c r="A52" s="132"/>
      <c r="B52" s="126"/>
      <c r="C52" s="7" t="s">
        <v>18</v>
      </c>
      <c r="D52" s="8">
        <f t="shared" ref="D52:H55" si="8">D74+D125+D211+D287+D328</f>
        <v>0</v>
      </c>
      <c r="E52" s="8">
        <f t="shared" si="8"/>
        <v>0</v>
      </c>
      <c r="F52" s="8">
        <f t="shared" si="8"/>
        <v>0</v>
      </c>
      <c r="G52" s="8">
        <f t="shared" si="8"/>
        <v>0</v>
      </c>
      <c r="H52" s="8">
        <f t="shared" si="8"/>
        <v>0</v>
      </c>
      <c r="I52" s="10">
        <v>0</v>
      </c>
      <c r="J52" s="10">
        <v>0</v>
      </c>
      <c r="K52" s="10">
        <v>0</v>
      </c>
    </row>
    <row r="53" spans="1:11" ht="28.5" x14ac:dyDescent="0.25">
      <c r="A53" s="132"/>
      <c r="B53" s="126"/>
      <c r="C53" s="11" t="s">
        <v>19</v>
      </c>
      <c r="D53" s="8">
        <f t="shared" si="8"/>
        <v>0</v>
      </c>
      <c r="E53" s="8">
        <f t="shared" si="8"/>
        <v>0</v>
      </c>
      <c r="F53" s="8">
        <f t="shared" si="8"/>
        <v>0</v>
      </c>
      <c r="G53" s="8">
        <f t="shared" si="8"/>
        <v>0</v>
      </c>
      <c r="H53" s="8">
        <f t="shared" si="8"/>
        <v>0</v>
      </c>
      <c r="I53" s="10">
        <v>0</v>
      </c>
      <c r="J53" s="10">
        <v>0</v>
      </c>
      <c r="K53" s="10">
        <v>0</v>
      </c>
    </row>
    <row r="54" spans="1:11" ht="42.75" x14ac:dyDescent="0.25">
      <c r="A54" s="132"/>
      <c r="B54" s="126"/>
      <c r="C54" s="7" t="s">
        <v>20</v>
      </c>
      <c r="D54" s="8">
        <f t="shared" si="8"/>
        <v>0</v>
      </c>
      <c r="E54" s="8">
        <f t="shared" si="8"/>
        <v>0</v>
      </c>
      <c r="F54" s="8">
        <f t="shared" si="8"/>
        <v>0</v>
      </c>
      <c r="G54" s="8">
        <f t="shared" si="8"/>
        <v>0</v>
      </c>
      <c r="H54" s="8">
        <f t="shared" si="8"/>
        <v>0</v>
      </c>
      <c r="I54" s="10">
        <v>0</v>
      </c>
      <c r="J54" s="10">
        <v>0</v>
      </c>
      <c r="K54" s="10">
        <v>0</v>
      </c>
    </row>
    <row r="55" spans="1:11" ht="42.75" x14ac:dyDescent="0.25">
      <c r="A55" s="132"/>
      <c r="B55" s="126"/>
      <c r="C55" s="7" t="s">
        <v>21</v>
      </c>
      <c r="D55" s="8">
        <f t="shared" si="8"/>
        <v>0</v>
      </c>
      <c r="E55" s="8">
        <f t="shared" si="8"/>
        <v>0</v>
      </c>
      <c r="F55" s="8">
        <f t="shared" si="8"/>
        <v>0</v>
      </c>
      <c r="G55" s="8">
        <f t="shared" si="8"/>
        <v>0</v>
      </c>
      <c r="H55" s="8">
        <f t="shared" si="8"/>
        <v>0</v>
      </c>
      <c r="I55" s="10">
        <v>0</v>
      </c>
      <c r="J55" s="10">
        <v>0</v>
      </c>
      <c r="K55" s="10">
        <v>0</v>
      </c>
    </row>
    <row r="56" spans="1:11" ht="15" customHeight="1" x14ac:dyDescent="0.25">
      <c r="A56" s="132"/>
      <c r="B56" s="134" t="s">
        <v>312</v>
      </c>
      <c r="C56" s="7" t="s">
        <v>17</v>
      </c>
      <c r="D56" s="8">
        <f>D57+D58+D59+D60</f>
        <v>210</v>
      </c>
      <c r="E56" s="8">
        <f>E57+E58+E59+E60</f>
        <v>0</v>
      </c>
      <c r="F56" s="8">
        <f>F57+F58+F59+F60</f>
        <v>0</v>
      </c>
      <c r="G56" s="8">
        <f>G57+G58+G59+G60</f>
        <v>0</v>
      </c>
      <c r="H56" s="8">
        <f>H57+H58+H59+H60</f>
        <v>0</v>
      </c>
      <c r="I56" s="10">
        <f>G56/D56*100</f>
        <v>0</v>
      </c>
      <c r="J56" s="10">
        <v>0</v>
      </c>
      <c r="K56" s="10">
        <v>0</v>
      </c>
    </row>
    <row r="57" spans="1:11" ht="28.5" x14ac:dyDescent="0.25">
      <c r="A57" s="132"/>
      <c r="B57" s="134"/>
      <c r="C57" s="7" t="s">
        <v>18</v>
      </c>
      <c r="D57" s="8">
        <f>D130+D292</f>
        <v>0</v>
      </c>
      <c r="E57" s="8">
        <f t="shared" ref="E57:H60" si="9">E130+E292</f>
        <v>0</v>
      </c>
      <c r="F57" s="8">
        <f t="shared" si="9"/>
        <v>0</v>
      </c>
      <c r="G57" s="8">
        <f t="shared" si="9"/>
        <v>0</v>
      </c>
      <c r="H57" s="8">
        <f t="shared" si="9"/>
        <v>0</v>
      </c>
      <c r="I57" s="10">
        <v>0</v>
      </c>
      <c r="J57" s="10">
        <v>0</v>
      </c>
      <c r="K57" s="10">
        <v>0</v>
      </c>
    </row>
    <row r="58" spans="1:11" ht="28.5" x14ac:dyDescent="0.25">
      <c r="A58" s="132"/>
      <c r="B58" s="134"/>
      <c r="C58" s="11" t="s">
        <v>19</v>
      </c>
      <c r="D58" s="8">
        <f>D131+D293</f>
        <v>0</v>
      </c>
      <c r="E58" s="8">
        <f t="shared" si="9"/>
        <v>0</v>
      </c>
      <c r="F58" s="8">
        <f t="shared" si="9"/>
        <v>0</v>
      </c>
      <c r="G58" s="8">
        <f t="shared" si="9"/>
        <v>0</v>
      </c>
      <c r="H58" s="8">
        <f t="shared" si="9"/>
        <v>0</v>
      </c>
      <c r="I58" s="10">
        <v>0</v>
      </c>
      <c r="J58" s="10">
        <v>0</v>
      </c>
      <c r="K58" s="10">
        <v>0</v>
      </c>
    </row>
    <row r="59" spans="1:11" ht="42.75" x14ac:dyDescent="0.25">
      <c r="A59" s="132"/>
      <c r="B59" s="134"/>
      <c r="C59" s="7" t="s">
        <v>20</v>
      </c>
      <c r="D59" s="8">
        <f>D132+D294</f>
        <v>0</v>
      </c>
      <c r="E59" s="8">
        <f t="shared" si="9"/>
        <v>0</v>
      </c>
      <c r="F59" s="8">
        <f t="shared" si="9"/>
        <v>0</v>
      </c>
      <c r="G59" s="8">
        <f t="shared" si="9"/>
        <v>0</v>
      </c>
      <c r="H59" s="8">
        <f t="shared" si="9"/>
        <v>0</v>
      </c>
      <c r="I59" s="10">
        <v>0</v>
      </c>
      <c r="J59" s="10">
        <v>0</v>
      </c>
      <c r="K59" s="10">
        <v>0</v>
      </c>
    </row>
    <row r="60" spans="1:11" ht="42.75" x14ac:dyDescent="0.25">
      <c r="A60" s="133"/>
      <c r="B60" s="134"/>
      <c r="C60" s="7" t="s">
        <v>21</v>
      </c>
      <c r="D60" s="8">
        <f>D133+D295</f>
        <v>210</v>
      </c>
      <c r="E60" s="8">
        <f t="shared" si="9"/>
        <v>0</v>
      </c>
      <c r="F60" s="8">
        <f t="shared" si="9"/>
        <v>0</v>
      </c>
      <c r="G60" s="8">
        <f t="shared" si="9"/>
        <v>0</v>
      </c>
      <c r="H60" s="8">
        <f t="shared" si="9"/>
        <v>0</v>
      </c>
      <c r="I60" s="10">
        <f>G60/D60*100</f>
        <v>0</v>
      </c>
      <c r="J60" s="10">
        <v>0</v>
      </c>
      <c r="K60" s="10">
        <v>0</v>
      </c>
    </row>
    <row r="61" spans="1:11" x14ac:dyDescent="0.25">
      <c r="A61" s="126"/>
      <c r="B61" s="126"/>
      <c r="C61" s="126"/>
      <c r="D61" s="126"/>
      <c r="E61" s="126"/>
      <c r="F61" s="126"/>
      <c r="G61" s="12"/>
      <c r="H61" s="12"/>
      <c r="I61" s="13"/>
      <c r="J61" s="13"/>
      <c r="K61" s="13"/>
    </row>
    <row r="62" spans="1:11" x14ac:dyDescent="0.25">
      <c r="A62" s="101" t="s">
        <v>29</v>
      </c>
      <c r="B62" s="126" t="s">
        <v>30</v>
      </c>
      <c r="C62" s="7" t="s">
        <v>17</v>
      </c>
      <c r="D62" s="8">
        <f>D63+D64+D65+D66</f>
        <v>10</v>
      </c>
      <c r="E62" s="8">
        <f>E63+E64+E65+E66</f>
        <v>10</v>
      </c>
      <c r="F62" s="8">
        <f>F63+F64+F65+F66</f>
        <v>8</v>
      </c>
      <c r="G62" s="8">
        <f>G63+G64+G65+G66</f>
        <v>0</v>
      </c>
      <c r="H62" s="8">
        <f>H63+H64+H65+H66</f>
        <v>0</v>
      </c>
      <c r="I62" s="10">
        <f>G62/D62*100</f>
        <v>0</v>
      </c>
      <c r="J62" s="10">
        <f>G62/E62*100</f>
        <v>0</v>
      </c>
      <c r="K62" s="10">
        <f>G62/F62*100</f>
        <v>0</v>
      </c>
    </row>
    <row r="63" spans="1:11" ht="28.5" x14ac:dyDescent="0.25">
      <c r="A63" s="102"/>
      <c r="B63" s="126"/>
      <c r="C63" s="7" t="s">
        <v>18</v>
      </c>
      <c r="D63" s="14">
        <f>D69+D74</f>
        <v>10</v>
      </c>
      <c r="E63" s="14">
        <f>E69+E74</f>
        <v>10</v>
      </c>
      <c r="F63" s="14">
        <f>F69+F74</f>
        <v>8</v>
      </c>
      <c r="G63" s="14">
        <f>G69+G74</f>
        <v>0</v>
      </c>
      <c r="H63" s="14">
        <f>H69+H74</f>
        <v>0</v>
      </c>
      <c r="I63" s="10">
        <f>G63/D63*100</f>
        <v>0</v>
      </c>
      <c r="J63" s="10">
        <f>G63/E63*100</f>
        <v>0</v>
      </c>
      <c r="K63" s="10">
        <f>G63/F63*100</f>
        <v>0</v>
      </c>
    </row>
    <row r="64" spans="1:11" ht="42.75" x14ac:dyDescent="0.25">
      <c r="A64" s="102"/>
      <c r="B64" s="126"/>
      <c r="C64" s="11" t="s">
        <v>31</v>
      </c>
      <c r="D64" s="14">
        <f t="shared" ref="D64:H66" si="10">D70+D75</f>
        <v>0</v>
      </c>
      <c r="E64" s="14">
        <f t="shared" si="10"/>
        <v>0</v>
      </c>
      <c r="F64" s="14">
        <f t="shared" si="10"/>
        <v>0</v>
      </c>
      <c r="G64" s="14">
        <f t="shared" si="10"/>
        <v>0</v>
      </c>
      <c r="H64" s="14">
        <f t="shared" si="10"/>
        <v>0</v>
      </c>
      <c r="I64" s="10">
        <v>0</v>
      </c>
      <c r="J64" s="10">
        <v>0</v>
      </c>
      <c r="K64" s="10">
        <v>0</v>
      </c>
    </row>
    <row r="65" spans="1:13" ht="42.75" x14ac:dyDescent="0.25">
      <c r="A65" s="102"/>
      <c r="B65" s="126"/>
      <c r="C65" s="7" t="s">
        <v>20</v>
      </c>
      <c r="D65" s="14">
        <f t="shared" si="10"/>
        <v>0</v>
      </c>
      <c r="E65" s="14">
        <f t="shared" si="10"/>
        <v>0</v>
      </c>
      <c r="F65" s="14">
        <f t="shared" si="10"/>
        <v>0</v>
      </c>
      <c r="G65" s="14">
        <f t="shared" si="10"/>
        <v>0</v>
      </c>
      <c r="H65" s="14">
        <f t="shared" si="10"/>
        <v>0</v>
      </c>
      <c r="I65" s="10">
        <v>0</v>
      </c>
      <c r="J65" s="10">
        <v>0</v>
      </c>
      <c r="K65" s="10">
        <v>0</v>
      </c>
      <c r="M65" s="15"/>
    </row>
    <row r="66" spans="1:13" ht="42.75" x14ac:dyDescent="0.25">
      <c r="A66" s="102"/>
      <c r="B66" s="126"/>
      <c r="C66" s="7" t="s">
        <v>21</v>
      </c>
      <c r="D66" s="14">
        <f t="shared" si="10"/>
        <v>0</v>
      </c>
      <c r="E66" s="14">
        <f t="shared" si="10"/>
        <v>0</v>
      </c>
      <c r="F66" s="14">
        <f t="shared" si="10"/>
        <v>0</v>
      </c>
      <c r="G66" s="14">
        <f t="shared" si="10"/>
        <v>0</v>
      </c>
      <c r="H66" s="14">
        <f t="shared" si="10"/>
        <v>0</v>
      </c>
      <c r="I66" s="10">
        <v>0</v>
      </c>
      <c r="J66" s="10">
        <v>0</v>
      </c>
      <c r="K66" s="10">
        <v>0</v>
      </c>
    </row>
    <row r="67" spans="1:13" x14ac:dyDescent="0.25">
      <c r="A67" s="102"/>
      <c r="B67" s="127" t="s">
        <v>22</v>
      </c>
      <c r="C67" s="128"/>
      <c r="D67" s="128"/>
      <c r="E67" s="128"/>
      <c r="F67" s="128"/>
      <c r="G67" s="128"/>
      <c r="H67" s="128"/>
      <c r="I67" s="128"/>
      <c r="J67" s="128"/>
      <c r="K67" s="129"/>
    </row>
    <row r="68" spans="1:13" x14ac:dyDescent="0.25">
      <c r="A68" s="102"/>
      <c r="B68" s="130" t="s">
        <v>32</v>
      </c>
      <c r="C68" s="7" t="s">
        <v>17</v>
      </c>
      <c r="D68" s="8">
        <f>D69+D70+D71+D72</f>
        <v>10</v>
      </c>
      <c r="E68" s="8">
        <f>E69+E70+E71+E72</f>
        <v>10</v>
      </c>
      <c r="F68" s="8">
        <f>F69+F70+F71+F72</f>
        <v>8</v>
      </c>
      <c r="G68" s="8">
        <f>G69+G70+G71+G72</f>
        <v>0</v>
      </c>
      <c r="H68" s="8">
        <f>H69+H70+H71+H72</f>
        <v>0</v>
      </c>
      <c r="I68" s="10">
        <f>G68/D68*100</f>
        <v>0</v>
      </c>
      <c r="J68" s="10">
        <f>G68/E68*100</f>
        <v>0</v>
      </c>
      <c r="K68" s="10">
        <f>G68/F68*100</f>
        <v>0</v>
      </c>
    </row>
    <row r="69" spans="1:13" ht="28.5" x14ac:dyDescent="0.25">
      <c r="A69" s="102"/>
      <c r="B69" s="130"/>
      <c r="C69" s="7" t="s">
        <v>18</v>
      </c>
      <c r="D69" s="8">
        <f>D79+D89</f>
        <v>10</v>
      </c>
      <c r="E69" s="8">
        <f>E79+E89</f>
        <v>10</v>
      </c>
      <c r="F69" s="8">
        <f>F79+F89</f>
        <v>8</v>
      </c>
      <c r="G69" s="8">
        <f>G79+G89</f>
        <v>0</v>
      </c>
      <c r="H69" s="8">
        <f>H79+H89</f>
        <v>0</v>
      </c>
      <c r="I69" s="10">
        <f>G69/D69*100</f>
        <v>0</v>
      </c>
      <c r="J69" s="10">
        <f>G69/E69*100</f>
        <v>0</v>
      </c>
      <c r="K69" s="10">
        <f>G69/F69*100</f>
        <v>0</v>
      </c>
    </row>
    <row r="70" spans="1:13" ht="42.75" x14ac:dyDescent="0.25">
      <c r="A70" s="102"/>
      <c r="B70" s="130"/>
      <c r="C70" s="7" t="s">
        <v>33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10">
        <v>0</v>
      </c>
      <c r="J70" s="10">
        <v>0</v>
      </c>
      <c r="K70" s="10">
        <v>0</v>
      </c>
    </row>
    <row r="71" spans="1:13" ht="42.75" x14ac:dyDescent="0.25">
      <c r="A71" s="102"/>
      <c r="B71" s="130"/>
      <c r="C71" s="7" t="s">
        <v>20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10">
        <v>0</v>
      </c>
      <c r="J71" s="10">
        <v>0</v>
      </c>
      <c r="K71" s="10">
        <v>0</v>
      </c>
    </row>
    <row r="72" spans="1:13" ht="42.75" x14ac:dyDescent="0.25">
      <c r="A72" s="102"/>
      <c r="B72" s="130"/>
      <c r="C72" s="7" t="s">
        <v>34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10">
        <v>0</v>
      </c>
      <c r="J72" s="10">
        <v>0</v>
      </c>
      <c r="K72" s="10">
        <v>0</v>
      </c>
    </row>
    <row r="73" spans="1:13" x14ac:dyDescent="0.25">
      <c r="A73" s="102"/>
      <c r="B73" s="131" t="s">
        <v>35</v>
      </c>
      <c r="C73" s="7" t="s">
        <v>17</v>
      </c>
      <c r="D73" s="8">
        <f>D74+D75+D76+D77</f>
        <v>0</v>
      </c>
      <c r="E73" s="8">
        <f>E74+E75+E76+E77</f>
        <v>0</v>
      </c>
      <c r="F73" s="8">
        <f>F74+F75+F76+F77</f>
        <v>0</v>
      </c>
      <c r="G73" s="8">
        <f>G74+G75+G76+G77</f>
        <v>0</v>
      </c>
      <c r="H73" s="8">
        <f>H74+H75+H76+H77</f>
        <v>0</v>
      </c>
      <c r="I73" s="10">
        <v>0</v>
      </c>
      <c r="J73" s="10">
        <v>0</v>
      </c>
      <c r="K73" s="10">
        <v>0</v>
      </c>
    </row>
    <row r="74" spans="1:13" ht="28.5" x14ac:dyDescent="0.25">
      <c r="A74" s="102"/>
      <c r="B74" s="132"/>
      <c r="C74" s="7" t="s">
        <v>18</v>
      </c>
      <c r="D74" s="8">
        <f>D84+D104</f>
        <v>0</v>
      </c>
      <c r="E74" s="8">
        <f>E84+E104</f>
        <v>0</v>
      </c>
      <c r="F74" s="8">
        <f>F84+F104</f>
        <v>0</v>
      </c>
      <c r="G74" s="8">
        <f>G84+G104</f>
        <v>0</v>
      </c>
      <c r="H74" s="8">
        <f>H84+H104</f>
        <v>0</v>
      </c>
      <c r="I74" s="10">
        <v>0</v>
      </c>
      <c r="J74" s="10">
        <v>0</v>
      </c>
      <c r="K74" s="10">
        <v>0</v>
      </c>
    </row>
    <row r="75" spans="1:13" ht="42.75" x14ac:dyDescent="0.25">
      <c r="A75" s="102"/>
      <c r="B75" s="132"/>
      <c r="C75" s="7" t="s">
        <v>33</v>
      </c>
      <c r="D75" s="8">
        <f t="shared" ref="D75:H77" si="11">D85+D105</f>
        <v>0</v>
      </c>
      <c r="E75" s="8">
        <f t="shared" si="11"/>
        <v>0</v>
      </c>
      <c r="F75" s="8">
        <f t="shared" si="11"/>
        <v>0</v>
      </c>
      <c r="G75" s="8">
        <f t="shared" si="11"/>
        <v>0</v>
      </c>
      <c r="H75" s="8">
        <f t="shared" si="11"/>
        <v>0</v>
      </c>
      <c r="I75" s="10">
        <v>0</v>
      </c>
      <c r="J75" s="10">
        <v>0</v>
      </c>
      <c r="K75" s="10">
        <v>0</v>
      </c>
    </row>
    <row r="76" spans="1:13" ht="42.75" x14ac:dyDescent="0.25">
      <c r="A76" s="102"/>
      <c r="B76" s="132"/>
      <c r="C76" s="7" t="s">
        <v>20</v>
      </c>
      <c r="D76" s="8">
        <f t="shared" si="11"/>
        <v>0</v>
      </c>
      <c r="E76" s="8">
        <f t="shared" si="11"/>
        <v>0</v>
      </c>
      <c r="F76" s="8">
        <f t="shared" si="11"/>
        <v>0</v>
      </c>
      <c r="G76" s="8">
        <f t="shared" si="11"/>
        <v>0</v>
      </c>
      <c r="H76" s="8">
        <f t="shared" si="11"/>
        <v>0</v>
      </c>
      <c r="I76" s="10">
        <v>0</v>
      </c>
      <c r="J76" s="10">
        <v>0</v>
      </c>
      <c r="K76" s="10">
        <v>0</v>
      </c>
    </row>
    <row r="77" spans="1:13" ht="42.75" x14ac:dyDescent="0.25">
      <c r="A77" s="102"/>
      <c r="B77" s="133"/>
      <c r="C77" s="7" t="s">
        <v>21</v>
      </c>
      <c r="D77" s="8">
        <f t="shared" si="11"/>
        <v>0</v>
      </c>
      <c r="E77" s="8">
        <f t="shared" si="11"/>
        <v>0</v>
      </c>
      <c r="F77" s="8">
        <f t="shared" si="11"/>
        <v>0</v>
      </c>
      <c r="G77" s="8">
        <f t="shared" si="11"/>
        <v>0</v>
      </c>
      <c r="H77" s="8">
        <f t="shared" si="11"/>
        <v>0</v>
      </c>
      <c r="I77" s="10">
        <v>0</v>
      </c>
      <c r="J77" s="10">
        <v>0</v>
      </c>
      <c r="K77" s="10">
        <v>0</v>
      </c>
    </row>
    <row r="78" spans="1:13" x14ac:dyDescent="0.25">
      <c r="A78" s="120" t="s">
        <v>36</v>
      </c>
      <c r="B78" s="108" t="s">
        <v>37</v>
      </c>
      <c r="C78" s="16" t="s">
        <v>17</v>
      </c>
      <c r="D78" s="17">
        <f>D79+D80+D81+D82</f>
        <v>10</v>
      </c>
      <c r="E78" s="17">
        <f>E79+E80+E81+E82</f>
        <v>10</v>
      </c>
      <c r="F78" s="17">
        <f>F79+F80+F81+F82</f>
        <v>8</v>
      </c>
      <c r="G78" s="17">
        <f>G79+G80+G81+G82</f>
        <v>0</v>
      </c>
      <c r="H78" s="17">
        <f>H79+H80+H81+H82</f>
        <v>0</v>
      </c>
      <c r="I78" s="13">
        <f>G78/D78*100</f>
        <v>0</v>
      </c>
      <c r="J78" s="13">
        <f>G78/E78*100</f>
        <v>0</v>
      </c>
      <c r="K78" s="13">
        <f>G78/F78*100</f>
        <v>0</v>
      </c>
    </row>
    <row r="79" spans="1:13" ht="30" x14ac:dyDescent="0.25">
      <c r="A79" s="121"/>
      <c r="B79" s="108"/>
      <c r="C79" s="16" t="s">
        <v>18</v>
      </c>
      <c r="D79" s="17">
        <v>10</v>
      </c>
      <c r="E79" s="17">
        <v>10</v>
      </c>
      <c r="F79" s="17">
        <v>8</v>
      </c>
      <c r="G79" s="17">
        <v>0</v>
      </c>
      <c r="H79" s="17">
        <v>0</v>
      </c>
      <c r="I79" s="13">
        <f>G79/D79*100</f>
        <v>0</v>
      </c>
      <c r="J79" s="13">
        <f>G79/E79*100</f>
        <v>0</v>
      </c>
      <c r="K79" s="13">
        <f>G79/F79*100</f>
        <v>0</v>
      </c>
    </row>
    <row r="80" spans="1:13" ht="45" x14ac:dyDescent="0.25">
      <c r="A80" s="121"/>
      <c r="B80" s="108"/>
      <c r="C80" s="16" t="s">
        <v>33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3">
        <v>0</v>
      </c>
      <c r="J80" s="13">
        <v>0</v>
      </c>
      <c r="K80" s="13">
        <v>0</v>
      </c>
    </row>
    <row r="81" spans="1:11" ht="45" x14ac:dyDescent="0.25">
      <c r="A81" s="121"/>
      <c r="B81" s="108"/>
      <c r="C81" s="16" t="s">
        <v>20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3">
        <v>0</v>
      </c>
      <c r="J81" s="13">
        <v>0</v>
      </c>
      <c r="K81" s="13">
        <v>0</v>
      </c>
    </row>
    <row r="82" spans="1:11" ht="45.75" thickBot="1" x14ac:dyDescent="0.3">
      <c r="A82" s="122"/>
      <c r="B82" s="108"/>
      <c r="C82" s="16" t="s">
        <v>21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3">
        <v>0</v>
      </c>
      <c r="J82" s="13">
        <v>0</v>
      </c>
      <c r="K82" s="13">
        <v>0</v>
      </c>
    </row>
    <row r="83" spans="1:11" x14ac:dyDescent="0.25">
      <c r="A83" s="123" t="s">
        <v>38</v>
      </c>
      <c r="B83" s="105" t="s">
        <v>39</v>
      </c>
      <c r="C83" s="16" t="s">
        <v>17</v>
      </c>
      <c r="D83" s="17">
        <f>D84+D85+D86+D87</f>
        <v>0</v>
      </c>
      <c r="E83" s="17">
        <f>E84+E85+E86+E87</f>
        <v>0</v>
      </c>
      <c r="F83" s="17">
        <f>F84+F85+F86+F87</f>
        <v>0</v>
      </c>
      <c r="G83" s="17">
        <f>G84+G85+G86+G87</f>
        <v>0</v>
      </c>
      <c r="H83" s="17">
        <f>H84+H85+H86+H87</f>
        <v>0</v>
      </c>
      <c r="I83" s="13">
        <v>0</v>
      </c>
      <c r="J83" s="13">
        <v>0</v>
      </c>
      <c r="K83" s="13">
        <v>0</v>
      </c>
    </row>
    <row r="84" spans="1:11" ht="30" x14ac:dyDescent="0.25">
      <c r="A84" s="124"/>
      <c r="B84" s="106"/>
      <c r="C84" s="16" t="s">
        <v>18</v>
      </c>
      <c r="D84" s="17">
        <v>0</v>
      </c>
      <c r="E84" s="17">
        <v>0</v>
      </c>
      <c r="F84" s="17">
        <f>114-114</f>
        <v>0</v>
      </c>
      <c r="G84" s="17">
        <f>114-114</f>
        <v>0</v>
      </c>
      <c r="H84" s="17">
        <f>114-114</f>
        <v>0</v>
      </c>
      <c r="I84" s="13">
        <v>0</v>
      </c>
      <c r="J84" s="13">
        <v>0</v>
      </c>
      <c r="K84" s="13">
        <v>0</v>
      </c>
    </row>
    <row r="85" spans="1:11" ht="45" x14ac:dyDescent="0.25">
      <c r="A85" s="124"/>
      <c r="B85" s="106"/>
      <c r="C85" s="16" t="s">
        <v>33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3">
        <v>0</v>
      </c>
      <c r="J85" s="13">
        <v>0</v>
      </c>
      <c r="K85" s="13">
        <v>0</v>
      </c>
    </row>
    <row r="86" spans="1:11" ht="45" x14ac:dyDescent="0.25">
      <c r="A86" s="124"/>
      <c r="B86" s="106"/>
      <c r="C86" s="16" t="s">
        <v>20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3">
        <v>0</v>
      </c>
      <c r="J86" s="13">
        <v>0</v>
      </c>
      <c r="K86" s="13">
        <v>0</v>
      </c>
    </row>
    <row r="87" spans="1:11" ht="45" x14ac:dyDescent="0.25">
      <c r="A87" s="125"/>
      <c r="B87" s="107"/>
      <c r="C87" s="16" t="s">
        <v>21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3">
        <v>0</v>
      </c>
      <c r="J87" s="13">
        <v>0</v>
      </c>
      <c r="K87" s="13">
        <v>0</v>
      </c>
    </row>
    <row r="88" spans="1:11" x14ac:dyDescent="0.25">
      <c r="A88" s="112" t="s">
        <v>40</v>
      </c>
      <c r="B88" s="105" t="s">
        <v>41</v>
      </c>
      <c r="C88" s="16" t="s">
        <v>17</v>
      </c>
      <c r="D88" s="17">
        <f>D89+D90+D91+D92</f>
        <v>0</v>
      </c>
      <c r="E88" s="17">
        <f>E89+E90+E91+E92</f>
        <v>0</v>
      </c>
      <c r="F88" s="17">
        <f>F89+F90+F91+F92</f>
        <v>0</v>
      </c>
      <c r="G88" s="17">
        <f>G89+G90+G91+G92</f>
        <v>0</v>
      </c>
      <c r="H88" s="17">
        <f>H89+H90+H91+H92</f>
        <v>0</v>
      </c>
      <c r="I88" s="13">
        <v>0</v>
      </c>
      <c r="J88" s="13">
        <v>0</v>
      </c>
      <c r="K88" s="13">
        <v>0</v>
      </c>
    </row>
    <row r="89" spans="1:11" ht="30" x14ac:dyDescent="0.25">
      <c r="A89" s="112"/>
      <c r="B89" s="106"/>
      <c r="C89" s="16" t="s">
        <v>18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3">
        <v>0</v>
      </c>
      <c r="J89" s="13">
        <v>0</v>
      </c>
      <c r="K89" s="13">
        <v>0</v>
      </c>
    </row>
    <row r="90" spans="1:11" ht="45" x14ac:dyDescent="0.25">
      <c r="A90" s="112"/>
      <c r="B90" s="106"/>
      <c r="C90" s="16" t="s">
        <v>33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3">
        <v>0</v>
      </c>
      <c r="J90" s="13">
        <v>0</v>
      </c>
      <c r="K90" s="13">
        <v>0</v>
      </c>
    </row>
    <row r="91" spans="1:11" ht="45" x14ac:dyDescent="0.25">
      <c r="A91" s="112"/>
      <c r="B91" s="106"/>
      <c r="C91" s="16" t="s">
        <v>20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3">
        <v>0</v>
      </c>
      <c r="J91" s="13">
        <v>0</v>
      </c>
      <c r="K91" s="13">
        <v>0</v>
      </c>
    </row>
    <row r="92" spans="1:11" ht="45" x14ac:dyDescent="0.25">
      <c r="A92" s="112"/>
      <c r="B92" s="107"/>
      <c r="C92" s="16" t="s">
        <v>21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3">
        <v>0</v>
      </c>
      <c r="J92" s="13">
        <v>0</v>
      </c>
      <c r="K92" s="13">
        <v>0</v>
      </c>
    </row>
    <row r="93" spans="1:11" x14ac:dyDescent="0.25">
      <c r="A93" s="113" t="s">
        <v>42</v>
      </c>
      <c r="B93" s="105" t="s">
        <v>43</v>
      </c>
      <c r="C93" s="16" t="s">
        <v>17</v>
      </c>
      <c r="D93" s="17">
        <f>D94+D95+D96+D97</f>
        <v>0</v>
      </c>
      <c r="E93" s="17">
        <f>E94+E95+E96+E97</f>
        <v>0</v>
      </c>
      <c r="F93" s="17">
        <f>F94+F95+F96+F97</f>
        <v>0</v>
      </c>
      <c r="G93" s="17">
        <f>G94+G95+G96+G97</f>
        <v>0</v>
      </c>
      <c r="H93" s="17">
        <f>H94+H95+H96+H97</f>
        <v>0</v>
      </c>
      <c r="I93" s="13">
        <v>0</v>
      </c>
      <c r="J93" s="13">
        <v>0</v>
      </c>
      <c r="K93" s="13">
        <v>0</v>
      </c>
    </row>
    <row r="94" spans="1:11" ht="30" x14ac:dyDescent="0.25">
      <c r="A94" s="114"/>
      <c r="B94" s="106"/>
      <c r="C94" s="16" t="s">
        <v>18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3">
        <v>0</v>
      </c>
      <c r="J94" s="13">
        <v>0</v>
      </c>
      <c r="K94" s="13">
        <v>0</v>
      </c>
    </row>
    <row r="95" spans="1:11" ht="45" x14ac:dyDescent="0.25">
      <c r="A95" s="114"/>
      <c r="B95" s="106"/>
      <c r="C95" s="16" t="s">
        <v>33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3">
        <v>0</v>
      </c>
      <c r="J95" s="13">
        <v>0</v>
      </c>
      <c r="K95" s="13">
        <v>0</v>
      </c>
    </row>
    <row r="96" spans="1:11" ht="45" x14ac:dyDescent="0.25">
      <c r="A96" s="114"/>
      <c r="B96" s="106"/>
      <c r="C96" s="16" t="s">
        <v>20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3">
        <v>0</v>
      </c>
      <c r="J96" s="13">
        <v>0</v>
      </c>
      <c r="K96" s="13">
        <v>0</v>
      </c>
    </row>
    <row r="97" spans="1:11" ht="45" x14ac:dyDescent="0.25">
      <c r="A97" s="115"/>
      <c r="B97" s="107"/>
      <c r="C97" s="16" t="s">
        <v>21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3">
        <v>0</v>
      </c>
      <c r="J97" s="13">
        <v>0</v>
      </c>
      <c r="K97" s="13">
        <v>0</v>
      </c>
    </row>
    <row r="98" spans="1:11" x14ac:dyDescent="0.25">
      <c r="A98" s="113" t="s">
        <v>44</v>
      </c>
      <c r="B98" s="105" t="s">
        <v>43</v>
      </c>
      <c r="C98" s="16" t="s">
        <v>17</v>
      </c>
      <c r="D98" s="17">
        <f>D99+D100+D101+D102</f>
        <v>10</v>
      </c>
      <c r="E98" s="17">
        <f>E99+E100+E101+E102</f>
        <v>0</v>
      </c>
      <c r="F98" s="17">
        <f>F99+F100+F101+F102</f>
        <v>0</v>
      </c>
      <c r="G98" s="17">
        <f>G99+G100+G101+G102</f>
        <v>0</v>
      </c>
      <c r="H98" s="17">
        <f>H99+H100+H101+H102</f>
        <v>0</v>
      </c>
      <c r="I98" s="13">
        <f>G98/D98*100</f>
        <v>0</v>
      </c>
      <c r="J98" s="13">
        <v>0</v>
      </c>
      <c r="K98" s="13">
        <v>0</v>
      </c>
    </row>
    <row r="99" spans="1:11" ht="30" x14ac:dyDescent="0.25">
      <c r="A99" s="114"/>
      <c r="B99" s="106"/>
      <c r="C99" s="16" t="s">
        <v>18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3">
        <v>0</v>
      </c>
      <c r="J99" s="13">
        <v>0</v>
      </c>
      <c r="K99" s="13">
        <v>0</v>
      </c>
    </row>
    <row r="100" spans="1:11" ht="45" x14ac:dyDescent="0.25">
      <c r="A100" s="114"/>
      <c r="B100" s="106"/>
      <c r="C100" s="16" t="s">
        <v>33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3">
        <v>0</v>
      </c>
      <c r="J100" s="13">
        <v>0</v>
      </c>
      <c r="K100" s="13">
        <v>0</v>
      </c>
    </row>
    <row r="101" spans="1:11" ht="45" x14ac:dyDescent="0.25">
      <c r="A101" s="114"/>
      <c r="B101" s="106"/>
      <c r="C101" s="16" t="s">
        <v>20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3">
        <v>0</v>
      </c>
      <c r="J101" s="13">
        <v>0</v>
      </c>
      <c r="K101" s="13">
        <v>0</v>
      </c>
    </row>
    <row r="102" spans="1:11" ht="45" x14ac:dyDescent="0.25">
      <c r="A102" s="115"/>
      <c r="B102" s="107"/>
      <c r="C102" s="16" t="s">
        <v>21</v>
      </c>
      <c r="D102" s="17">
        <v>10</v>
      </c>
      <c r="E102" s="17">
        <v>0</v>
      </c>
      <c r="F102" s="17">
        <v>0</v>
      </c>
      <c r="G102" s="17">
        <v>0</v>
      </c>
      <c r="H102" s="17">
        <v>0</v>
      </c>
      <c r="I102" s="13">
        <f>G102/D102*100</f>
        <v>0</v>
      </c>
      <c r="J102" s="13">
        <v>0</v>
      </c>
      <c r="K102" s="13">
        <v>0</v>
      </c>
    </row>
    <row r="103" spans="1:11" x14ac:dyDescent="0.25">
      <c r="A103" s="113" t="s">
        <v>45</v>
      </c>
      <c r="B103" s="105" t="s">
        <v>39</v>
      </c>
      <c r="C103" s="16" t="s">
        <v>17</v>
      </c>
      <c r="D103" s="17">
        <f>D104+D105+D106+D107</f>
        <v>0</v>
      </c>
      <c r="E103" s="17">
        <f>E104+E105+E106+E107</f>
        <v>0</v>
      </c>
      <c r="F103" s="17">
        <f>F104+F105+F106+F107</f>
        <v>0</v>
      </c>
      <c r="G103" s="17">
        <f>G104+G105+G106+G107</f>
        <v>0</v>
      </c>
      <c r="H103" s="17">
        <f>H104+H105+H106+H107</f>
        <v>0</v>
      </c>
      <c r="I103" s="13">
        <v>0</v>
      </c>
      <c r="J103" s="13">
        <v>0</v>
      </c>
      <c r="K103" s="13">
        <v>0</v>
      </c>
    </row>
    <row r="104" spans="1:11" ht="30" x14ac:dyDescent="0.25">
      <c r="A104" s="114"/>
      <c r="B104" s="106"/>
      <c r="C104" s="16" t="s">
        <v>18</v>
      </c>
      <c r="D104" s="17">
        <v>0</v>
      </c>
      <c r="E104" s="17">
        <v>0</v>
      </c>
      <c r="F104" s="17">
        <f>68-68</f>
        <v>0</v>
      </c>
      <c r="G104" s="17">
        <f>68-68</f>
        <v>0</v>
      </c>
      <c r="H104" s="17">
        <f>68-68</f>
        <v>0</v>
      </c>
      <c r="I104" s="13">
        <v>0</v>
      </c>
      <c r="J104" s="13">
        <v>0</v>
      </c>
      <c r="K104" s="13">
        <v>0</v>
      </c>
    </row>
    <row r="105" spans="1:11" ht="45" x14ac:dyDescent="0.25">
      <c r="A105" s="114"/>
      <c r="B105" s="106"/>
      <c r="C105" s="16" t="s">
        <v>33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3">
        <v>0</v>
      </c>
      <c r="J105" s="13">
        <v>0</v>
      </c>
      <c r="K105" s="13">
        <v>0</v>
      </c>
    </row>
    <row r="106" spans="1:11" ht="45" x14ac:dyDescent="0.25">
      <c r="A106" s="114"/>
      <c r="B106" s="106"/>
      <c r="C106" s="16" t="s">
        <v>20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3">
        <v>0</v>
      </c>
      <c r="J106" s="13">
        <v>0</v>
      </c>
      <c r="K106" s="13">
        <v>0</v>
      </c>
    </row>
    <row r="107" spans="1:11" ht="45" x14ac:dyDescent="0.25">
      <c r="A107" s="115"/>
      <c r="B107" s="107"/>
      <c r="C107" s="16" t="s">
        <v>21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3">
        <v>0</v>
      </c>
      <c r="J107" s="13">
        <v>0</v>
      </c>
      <c r="K107" s="13">
        <v>0</v>
      </c>
    </row>
    <row r="108" spans="1:11" x14ac:dyDescent="0.25">
      <c r="A108" s="108" t="s">
        <v>46</v>
      </c>
      <c r="B108" s="108" t="s">
        <v>47</v>
      </c>
      <c r="C108" s="16" t="s">
        <v>17</v>
      </c>
      <c r="D108" s="17">
        <f>D109+D110+D111+D112</f>
        <v>255</v>
      </c>
      <c r="E108" s="17">
        <f>E109+E110+E111+E112</f>
        <v>245</v>
      </c>
      <c r="F108" s="17">
        <f>F109+F110+F111+F112</f>
        <v>230</v>
      </c>
      <c r="G108" s="17">
        <f>G109+G110+G111+G112</f>
        <v>150</v>
      </c>
      <c r="H108" s="17">
        <f>H109+H110+H111+H112</f>
        <v>150</v>
      </c>
      <c r="I108" s="13">
        <f>G108/D108*100</f>
        <v>58.82352941176471</v>
      </c>
      <c r="J108" s="13">
        <f>G108/E108*100</f>
        <v>61.224489795918366</v>
      </c>
      <c r="K108" s="13">
        <f>G108/F108*100</f>
        <v>65.217391304347828</v>
      </c>
    </row>
    <row r="109" spans="1:11" ht="30" x14ac:dyDescent="0.25">
      <c r="A109" s="108"/>
      <c r="B109" s="108"/>
      <c r="C109" s="16" t="s">
        <v>18</v>
      </c>
      <c r="D109" s="17">
        <f>D115+D120+D125+D130</f>
        <v>245</v>
      </c>
      <c r="E109" s="17">
        <f>E115+E120+E125+E130</f>
        <v>245</v>
      </c>
      <c r="F109" s="17">
        <f>F115+F120+F125+F130</f>
        <v>230</v>
      </c>
      <c r="G109" s="17">
        <f>G115+G120+G125+G130</f>
        <v>150</v>
      </c>
      <c r="H109" s="17">
        <f>H115+H120+H125+H130</f>
        <v>150</v>
      </c>
      <c r="I109" s="13">
        <f>G109/D109*100</f>
        <v>61.224489795918366</v>
      </c>
      <c r="J109" s="13">
        <f>G109/E109*100</f>
        <v>61.224489795918366</v>
      </c>
      <c r="K109" s="13">
        <f>G109/F109*100</f>
        <v>65.217391304347828</v>
      </c>
    </row>
    <row r="110" spans="1:11" ht="45" x14ac:dyDescent="0.25">
      <c r="A110" s="108"/>
      <c r="B110" s="108"/>
      <c r="C110" s="16" t="s">
        <v>33</v>
      </c>
      <c r="D110" s="17">
        <f t="shared" ref="D110:H112" si="12">D116+D121+D126+D131</f>
        <v>0</v>
      </c>
      <c r="E110" s="17">
        <f t="shared" si="12"/>
        <v>0</v>
      </c>
      <c r="F110" s="17">
        <f t="shared" si="12"/>
        <v>0</v>
      </c>
      <c r="G110" s="17">
        <f t="shared" si="12"/>
        <v>0</v>
      </c>
      <c r="H110" s="17">
        <f t="shared" si="12"/>
        <v>0</v>
      </c>
      <c r="I110" s="13">
        <v>0</v>
      </c>
      <c r="J110" s="13">
        <v>0</v>
      </c>
      <c r="K110" s="13">
        <v>0</v>
      </c>
    </row>
    <row r="111" spans="1:11" ht="45" x14ac:dyDescent="0.25">
      <c r="A111" s="108"/>
      <c r="B111" s="108"/>
      <c r="C111" s="16" t="s">
        <v>20</v>
      </c>
      <c r="D111" s="17">
        <f t="shared" si="12"/>
        <v>0</v>
      </c>
      <c r="E111" s="17">
        <f t="shared" si="12"/>
        <v>0</v>
      </c>
      <c r="F111" s="17">
        <f t="shared" si="12"/>
        <v>0</v>
      </c>
      <c r="G111" s="17">
        <f t="shared" si="12"/>
        <v>0</v>
      </c>
      <c r="H111" s="17">
        <f t="shared" si="12"/>
        <v>0</v>
      </c>
      <c r="I111" s="13">
        <v>0</v>
      </c>
      <c r="J111" s="13">
        <v>0</v>
      </c>
      <c r="K111" s="13">
        <v>0</v>
      </c>
    </row>
    <row r="112" spans="1:11" ht="45" x14ac:dyDescent="0.25">
      <c r="A112" s="108"/>
      <c r="B112" s="108"/>
      <c r="C112" s="16" t="s">
        <v>21</v>
      </c>
      <c r="D112" s="17">
        <f t="shared" si="12"/>
        <v>10</v>
      </c>
      <c r="E112" s="17">
        <f t="shared" si="12"/>
        <v>0</v>
      </c>
      <c r="F112" s="17">
        <f t="shared" si="12"/>
        <v>0</v>
      </c>
      <c r="G112" s="17">
        <f t="shared" si="12"/>
        <v>0</v>
      </c>
      <c r="H112" s="17">
        <f t="shared" si="12"/>
        <v>0</v>
      </c>
      <c r="I112" s="13">
        <f>G112/D112*100</f>
        <v>0</v>
      </c>
      <c r="J112" s="13">
        <v>0</v>
      </c>
      <c r="K112" s="13">
        <v>0</v>
      </c>
    </row>
    <row r="113" spans="1:11" x14ac:dyDescent="0.25">
      <c r="A113" s="108"/>
      <c r="B113" s="109" t="s">
        <v>22</v>
      </c>
      <c r="C113" s="110"/>
      <c r="D113" s="110"/>
      <c r="E113" s="110"/>
      <c r="F113" s="110"/>
      <c r="G113" s="110"/>
      <c r="H113" s="110"/>
      <c r="I113" s="110"/>
      <c r="J113" s="110"/>
      <c r="K113" s="111"/>
    </row>
    <row r="114" spans="1:11" x14ac:dyDescent="0.25">
      <c r="A114" s="108"/>
      <c r="B114" s="108" t="s">
        <v>23</v>
      </c>
      <c r="C114" s="16" t="s">
        <v>17</v>
      </c>
      <c r="D114" s="17">
        <f>D115+D116+D117+D118</f>
        <v>170</v>
      </c>
      <c r="E114" s="17">
        <f>E115+E116+E117+E118</f>
        <v>170</v>
      </c>
      <c r="F114" s="17">
        <f>F115+F116+F117+F118</f>
        <v>170</v>
      </c>
      <c r="G114" s="17">
        <f>G115+G116+G117+G118</f>
        <v>150</v>
      </c>
      <c r="H114" s="17">
        <f>H115+H116+H117+H118</f>
        <v>150</v>
      </c>
      <c r="I114" s="13">
        <f>G114/D114*100</f>
        <v>88.235294117647058</v>
      </c>
      <c r="J114" s="13">
        <f>G114/E114*100</f>
        <v>88.235294117647058</v>
      </c>
      <c r="K114" s="13">
        <f>G114/F114*100</f>
        <v>88.235294117647058</v>
      </c>
    </row>
    <row r="115" spans="1:11" ht="30" x14ac:dyDescent="0.25">
      <c r="A115" s="108"/>
      <c r="B115" s="108"/>
      <c r="C115" s="16" t="s">
        <v>18</v>
      </c>
      <c r="D115" s="17">
        <f>D140</f>
        <v>170</v>
      </c>
      <c r="E115" s="17">
        <f>E140</f>
        <v>170</v>
      </c>
      <c r="F115" s="17">
        <f>F140</f>
        <v>170</v>
      </c>
      <c r="G115" s="17">
        <f>G140</f>
        <v>150</v>
      </c>
      <c r="H115" s="17">
        <f>H140</f>
        <v>150</v>
      </c>
      <c r="I115" s="13">
        <f>G115/D115*100</f>
        <v>88.235294117647058</v>
      </c>
      <c r="J115" s="13">
        <f>G115/E115*100</f>
        <v>88.235294117647058</v>
      </c>
      <c r="K115" s="13">
        <f>G115/F115*100</f>
        <v>88.235294117647058</v>
      </c>
    </row>
    <row r="116" spans="1:11" ht="45" x14ac:dyDescent="0.25">
      <c r="A116" s="108"/>
      <c r="B116" s="108"/>
      <c r="C116" s="16" t="s">
        <v>48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3">
        <v>0</v>
      </c>
      <c r="J116" s="13">
        <v>0</v>
      </c>
      <c r="K116" s="13">
        <v>0</v>
      </c>
    </row>
    <row r="117" spans="1:11" ht="45" x14ac:dyDescent="0.25">
      <c r="A117" s="108"/>
      <c r="B117" s="108"/>
      <c r="C117" s="16" t="s">
        <v>20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3">
        <v>0</v>
      </c>
      <c r="J117" s="13">
        <v>0</v>
      </c>
      <c r="K117" s="13">
        <v>0</v>
      </c>
    </row>
    <row r="118" spans="1:11" ht="45" x14ac:dyDescent="0.25">
      <c r="A118" s="108"/>
      <c r="B118" s="108"/>
      <c r="C118" s="16" t="s">
        <v>21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3">
        <v>0</v>
      </c>
      <c r="J118" s="13">
        <v>0</v>
      </c>
      <c r="K118" s="13">
        <v>0</v>
      </c>
    </row>
    <row r="119" spans="1:11" x14ac:dyDescent="0.25">
      <c r="A119" s="108"/>
      <c r="B119" s="104" t="s">
        <v>24</v>
      </c>
      <c r="C119" s="16" t="s">
        <v>17</v>
      </c>
      <c r="D119" s="17">
        <f>D120+D121+D122+D123</f>
        <v>75</v>
      </c>
      <c r="E119" s="17">
        <f>E120+E121+E122+E123</f>
        <v>75</v>
      </c>
      <c r="F119" s="17">
        <f>F120+F121+F122+F123</f>
        <v>60</v>
      </c>
      <c r="G119" s="17">
        <f>G120+G121+G122+G123</f>
        <v>0</v>
      </c>
      <c r="H119" s="17">
        <f>H120+H121+H122+H123</f>
        <v>0</v>
      </c>
      <c r="I119" s="13">
        <f>G119/D119*100</f>
        <v>0</v>
      </c>
      <c r="J119" s="13">
        <f>G119/E119*100</f>
        <v>0</v>
      </c>
      <c r="K119" s="13">
        <f>G119/F119*100</f>
        <v>0</v>
      </c>
    </row>
    <row r="120" spans="1:11" ht="30" x14ac:dyDescent="0.25">
      <c r="A120" s="108"/>
      <c r="B120" s="104"/>
      <c r="C120" s="16" t="s">
        <v>18</v>
      </c>
      <c r="D120" s="17">
        <f>D135+D145+D175</f>
        <v>75</v>
      </c>
      <c r="E120" s="17">
        <f>E135+E145+E175</f>
        <v>75</v>
      </c>
      <c r="F120" s="17">
        <f>F135+F145+F175</f>
        <v>60</v>
      </c>
      <c r="G120" s="17">
        <f>G135+G145+G175</f>
        <v>0</v>
      </c>
      <c r="H120" s="17">
        <f>H135+H145+H175</f>
        <v>0</v>
      </c>
      <c r="I120" s="13">
        <f>G120/D120*100</f>
        <v>0</v>
      </c>
      <c r="J120" s="13">
        <f>G120/E120*100</f>
        <v>0</v>
      </c>
      <c r="K120" s="13">
        <f>G120/F120*100</f>
        <v>0</v>
      </c>
    </row>
    <row r="121" spans="1:11" ht="45" x14ac:dyDescent="0.25">
      <c r="A121" s="108"/>
      <c r="B121" s="104"/>
      <c r="C121" s="16" t="s">
        <v>33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3">
        <v>0</v>
      </c>
      <c r="J121" s="13">
        <v>0</v>
      </c>
      <c r="K121" s="13">
        <v>0</v>
      </c>
    </row>
    <row r="122" spans="1:11" ht="45" x14ac:dyDescent="0.25">
      <c r="A122" s="108"/>
      <c r="B122" s="104"/>
      <c r="C122" s="16" t="s">
        <v>20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3">
        <v>0</v>
      </c>
      <c r="J122" s="13">
        <v>0</v>
      </c>
      <c r="K122" s="13">
        <v>0</v>
      </c>
    </row>
    <row r="123" spans="1:11" ht="45" x14ac:dyDescent="0.25">
      <c r="A123" s="108"/>
      <c r="B123" s="104"/>
      <c r="C123" s="16" t="s">
        <v>21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3">
        <v>0</v>
      </c>
      <c r="J123" s="13">
        <v>0</v>
      </c>
      <c r="K123" s="13">
        <v>0</v>
      </c>
    </row>
    <row r="124" spans="1:11" x14ac:dyDescent="0.25">
      <c r="A124" s="108"/>
      <c r="B124" s="119" t="s">
        <v>25</v>
      </c>
      <c r="C124" s="16" t="s">
        <v>17</v>
      </c>
      <c r="D124" s="17">
        <f>D125+D126+D127+D128</f>
        <v>0</v>
      </c>
      <c r="E124" s="17">
        <f>E125+E126+E127+E128</f>
        <v>0</v>
      </c>
      <c r="F124" s="17">
        <f>F125+F126+F127+F128</f>
        <v>0</v>
      </c>
      <c r="G124" s="17">
        <f>G125+G126+G127+G128</f>
        <v>0</v>
      </c>
      <c r="H124" s="17">
        <f>H125+H126+H127+H128</f>
        <v>0</v>
      </c>
      <c r="I124" s="13">
        <v>0</v>
      </c>
      <c r="J124" s="13">
        <v>0</v>
      </c>
      <c r="K124" s="13">
        <v>0</v>
      </c>
    </row>
    <row r="125" spans="1:11" ht="30" x14ac:dyDescent="0.25">
      <c r="A125" s="108"/>
      <c r="B125" s="119"/>
      <c r="C125" s="16" t="s">
        <v>18</v>
      </c>
      <c r="D125" s="17">
        <f>D160+D165+D170</f>
        <v>0</v>
      </c>
      <c r="E125" s="17">
        <f>E160+E165+E170</f>
        <v>0</v>
      </c>
      <c r="F125" s="17">
        <f>F160+F165+F170</f>
        <v>0</v>
      </c>
      <c r="G125" s="17">
        <f>G160+G165+G170</f>
        <v>0</v>
      </c>
      <c r="H125" s="17">
        <f>H160+H165+H170</f>
        <v>0</v>
      </c>
      <c r="I125" s="13">
        <v>0</v>
      </c>
      <c r="J125" s="13">
        <v>0</v>
      </c>
      <c r="K125" s="13">
        <v>0</v>
      </c>
    </row>
    <row r="126" spans="1:11" ht="45" x14ac:dyDescent="0.25">
      <c r="A126" s="108"/>
      <c r="B126" s="119"/>
      <c r="C126" s="16" t="s">
        <v>33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3">
        <v>0</v>
      </c>
      <c r="J126" s="13">
        <v>0</v>
      </c>
      <c r="K126" s="13">
        <v>0</v>
      </c>
    </row>
    <row r="127" spans="1:11" ht="45" x14ac:dyDescent="0.25">
      <c r="A127" s="108"/>
      <c r="B127" s="119"/>
      <c r="C127" s="16" t="s">
        <v>20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3">
        <v>0</v>
      </c>
      <c r="J127" s="13">
        <v>0</v>
      </c>
      <c r="K127" s="13">
        <v>0</v>
      </c>
    </row>
    <row r="128" spans="1:11" ht="45" x14ac:dyDescent="0.25">
      <c r="A128" s="108"/>
      <c r="B128" s="119"/>
      <c r="C128" s="16" t="s">
        <v>21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3">
        <v>0</v>
      </c>
      <c r="J128" s="13">
        <v>0</v>
      </c>
      <c r="K128" s="13">
        <v>0</v>
      </c>
    </row>
    <row r="129" spans="1:11" x14ac:dyDescent="0.25">
      <c r="A129" s="108"/>
      <c r="B129" s="105" t="s">
        <v>43</v>
      </c>
      <c r="C129" s="16" t="s">
        <v>17</v>
      </c>
      <c r="D129" s="17">
        <f>D130+D131+D132+D133</f>
        <v>10</v>
      </c>
      <c r="E129" s="17">
        <f>E130+E131+E132+E133</f>
        <v>0</v>
      </c>
      <c r="F129" s="17">
        <f>F130+F131+F132+F133</f>
        <v>0</v>
      </c>
      <c r="G129" s="17">
        <f>G130+G131+G132+G133</f>
        <v>0</v>
      </c>
      <c r="H129" s="17">
        <f>H130+H131+H132+H133</f>
        <v>0</v>
      </c>
      <c r="I129" s="13">
        <v>0</v>
      </c>
      <c r="J129" s="13">
        <v>0</v>
      </c>
      <c r="K129" s="13">
        <v>0</v>
      </c>
    </row>
    <row r="130" spans="1:11" ht="30" x14ac:dyDescent="0.25">
      <c r="A130" s="108"/>
      <c r="B130" s="106"/>
      <c r="C130" s="16" t="s">
        <v>18</v>
      </c>
      <c r="D130" s="17">
        <f>D180+D185+D190</f>
        <v>0</v>
      </c>
      <c r="E130" s="17">
        <f>E180+E185+E190</f>
        <v>0</v>
      </c>
      <c r="F130" s="17">
        <f>F180+F185+F190</f>
        <v>0</v>
      </c>
      <c r="G130" s="17">
        <f>G180+G185+G190</f>
        <v>0</v>
      </c>
      <c r="H130" s="17">
        <f>H180+H185+H190</f>
        <v>0</v>
      </c>
      <c r="I130" s="13">
        <v>0</v>
      </c>
      <c r="J130" s="13">
        <v>0</v>
      </c>
      <c r="K130" s="13">
        <v>0</v>
      </c>
    </row>
    <row r="131" spans="1:11" ht="45" x14ac:dyDescent="0.25">
      <c r="A131" s="108"/>
      <c r="B131" s="106"/>
      <c r="C131" s="16" t="s">
        <v>33</v>
      </c>
      <c r="D131" s="17">
        <f t="shared" ref="D131:H133" si="13">D181+D186+D191</f>
        <v>0</v>
      </c>
      <c r="E131" s="17">
        <f t="shared" si="13"/>
        <v>0</v>
      </c>
      <c r="F131" s="17">
        <f t="shared" si="13"/>
        <v>0</v>
      </c>
      <c r="G131" s="17">
        <f t="shared" si="13"/>
        <v>0</v>
      </c>
      <c r="H131" s="17">
        <f t="shared" si="13"/>
        <v>0</v>
      </c>
      <c r="I131" s="13">
        <v>0</v>
      </c>
      <c r="J131" s="13">
        <v>0</v>
      </c>
      <c r="K131" s="13">
        <v>0</v>
      </c>
    </row>
    <row r="132" spans="1:11" ht="45" x14ac:dyDescent="0.25">
      <c r="A132" s="108"/>
      <c r="B132" s="106"/>
      <c r="C132" s="16" t="s">
        <v>20</v>
      </c>
      <c r="D132" s="17">
        <f t="shared" si="13"/>
        <v>0</v>
      </c>
      <c r="E132" s="17">
        <f t="shared" si="13"/>
        <v>0</v>
      </c>
      <c r="F132" s="17">
        <f t="shared" si="13"/>
        <v>0</v>
      </c>
      <c r="G132" s="17">
        <f t="shared" si="13"/>
        <v>0</v>
      </c>
      <c r="H132" s="17">
        <f t="shared" si="13"/>
        <v>0</v>
      </c>
      <c r="I132" s="13">
        <v>0</v>
      </c>
      <c r="J132" s="13">
        <v>0</v>
      </c>
      <c r="K132" s="13">
        <v>0</v>
      </c>
    </row>
    <row r="133" spans="1:11" ht="45" x14ac:dyDescent="0.25">
      <c r="A133" s="108"/>
      <c r="B133" s="107"/>
      <c r="C133" s="16" t="s">
        <v>21</v>
      </c>
      <c r="D133" s="17">
        <f t="shared" si="13"/>
        <v>10</v>
      </c>
      <c r="E133" s="17">
        <f t="shared" si="13"/>
        <v>0</v>
      </c>
      <c r="F133" s="18">
        <f t="shared" si="13"/>
        <v>0</v>
      </c>
      <c r="G133" s="18">
        <f t="shared" si="13"/>
        <v>0</v>
      </c>
      <c r="H133" s="18">
        <f t="shared" si="13"/>
        <v>0</v>
      </c>
      <c r="I133" s="13">
        <f>G133/D133*100</f>
        <v>0</v>
      </c>
      <c r="J133" s="13">
        <v>0</v>
      </c>
      <c r="K133" s="13">
        <v>0</v>
      </c>
    </row>
    <row r="134" spans="1:11" x14ac:dyDescent="0.25">
      <c r="A134" s="105" t="s">
        <v>49</v>
      </c>
      <c r="B134" s="105" t="s">
        <v>50</v>
      </c>
      <c r="C134" s="16" t="s">
        <v>17</v>
      </c>
      <c r="D134" s="17">
        <f>D135+D136+D137+D138</f>
        <v>0</v>
      </c>
      <c r="E134" s="17">
        <f>E135+E136+E137+E138</f>
        <v>0</v>
      </c>
      <c r="F134" s="17">
        <f>F135+F136+F137+F138</f>
        <v>0</v>
      </c>
      <c r="G134" s="17">
        <f>G135+G136+G137+G138</f>
        <v>0</v>
      </c>
      <c r="H134" s="17">
        <f>H135+H136+H137+H138</f>
        <v>0</v>
      </c>
      <c r="I134" s="13">
        <v>0</v>
      </c>
      <c r="J134" s="13">
        <v>0</v>
      </c>
      <c r="K134" s="13">
        <v>0</v>
      </c>
    </row>
    <row r="135" spans="1:11" ht="30" x14ac:dyDescent="0.25">
      <c r="A135" s="106"/>
      <c r="B135" s="106"/>
      <c r="C135" s="16" t="s">
        <v>18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3">
        <v>0</v>
      </c>
      <c r="J135" s="13">
        <v>0</v>
      </c>
      <c r="K135" s="13">
        <v>0</v>
      </c>
    </row>
    <row r="136" spans="1:11" ht="45" x14ac:dyDescent="0.25">
      <c r="A136" s="106"/>
      <c r="B136" s="106"/>
      <c r="C136" s="16" t="s">
        <v>33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3">
        <v>0</v>
      </c>
      <c r="J136" s="13">
        <v>0</v>
      </c>
      <c r="K136" s="13">
        <v>0</v>
      </c>
    </row>
    <row r="137" spans="1:11" ht="45" x14ac:dyDescent="0.25">
      <c r="A137" s="106"/>
      <c r="B137" s="106"/>
      <c r="C137" s="16" t="s">
        <v>20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3">
        <v>0</v>
      </c>
      <c r="J137" s="13">
        <v>0</v>
      </c>
      <c r="K137" s="13">
        <v>0</v>
      </c>
    </row>
    <row r="138" spans="1:11" ht="45" x14ac:dyDescent="0.25">
      <c r="A138" s="107"/>
      <c r="B138" s="107"/>
      <c r="C138" s="16" t="s">
        <v>21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3">
        <v>0</v>
      </c>
      <c r="J138" s="13">
        <v>0</v>
      </c>
      <c r="K138" s="13">
        <v>0</v>
      </c>
    </row>
    <row r="139" spans="1:11" x14ac:dyDescent="0.25">
      <c r="A139" s="108" t="s">
        <v>51</v>
      </c>
      <c r="B139" s="105" t="s">
        <v>52</v>
      </c>
      <c r="C139" s="16" t="s">
        <v>17</v>
      </c>
      <c r="D139" s="17">
        <f>D140+D141+D142+D143</f>
        <v>170</v>
      </c>
      <c r="E139" s="17">
        <f>E140+E141+E142+E143</f>
        <v>170</v>
      </c>
      <c r="F139" s="17">
        <f>F140+F141+F142+F143</f>
        <v>170</v>
      </c>
      <c r="G139" s="17">
        <f>G140+G141+G142+G143</f>
        <v>150</v>
      </c>
      <c r="H139" s="17">
        <f>H140+H141+H142+H143</f>
        <v>150</v>
      </c>
      <c r="I139" s="13">
        <f>G139/D139*100</f>
        <v>88.235294117647058</v>
      </c>
      <c r="J139" s="13">
        <f>G139/E139*100</f>
        <v>88.235294117647058</v>
      </c>
      <c r="K139" s="13">
        <f>G139/F139*100</f>
        <v>88.235294117647058</v>
      </c>
    </row>
    <row r="140" spans="1:11" ht="30" x14ac:dyDescent="0.25">
      <c r="A140" s="108"/>
      <c r="B140" s="106"/>
      <c r="C140" s="16" t="s">
        <v>18</v>
      </c>
      <c r="D140" s="17">
        <v>170</v>
      </c>
      <c r="E140" s="17">
        <v>170</v>
      </c>
      <c r="F140" s="17">
        <v>170</v>
      </c>
      <c r="G140" s="17">
        <v>150</v>
      </c>
      <c r="H140" s="17">
        <v>150</v>
      </c>
      <c r="I140" s="13">
        <f>G140/D140*100</f>
        <v>88.235294117647058</v>
      </c>
      <c r="J140" s="13">
        <f>G140/E140*100</f>
        <v>88.235294117647058</v>
      </c>
      <c r="K140" s="13">
        <f>G140/F140*100</f>
        <v>88.235294117647058</v>
      </c>
    </row>
    <row r="141" spans="1:11" ht="45" x14ac:dyDescent="0.25">
      <c r="A141" s="108"/>
      <c r="B141" s="106"/>
      <c r="C141" s="16" t="s">
        <v>33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3">
        <v>0</v>
      </c>
      <c r="J141" s="13">
        <v>0</v>
      </c>
      <c r="K141" s="13">
        <v>0</v>
      </c>
    </row>
    <row r="142" spans="1:11" ht="45" x14ac:dyDescent="0.25">
      <c r="A142" s="108"/>
      <c r="B142" s="106"/>
      <c r="C142" s="16" t="s">
        <v>20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3">
        <v>0</v>
      </c>
      <c r="J142" s="13">
        <v>0</v>
      </c>
      <c r="K142" s="13">
        <v>0</v>
      </c>
    </row>
    <row r="143" spans="1:11" ht="45" x14ac:dyDescent="0.25">
      <c r="A143" s="108"/>
      <c r="B143" s="107"/>
      <c r="C143" s="16" t="s">
        <v>21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3">
        <v>0</v>
      </c>
      <c r="J143" s="13">
        <v>0</v>
      </c>
      <c r="K143" s="13">
        <v>0</v>
      </c>
    </row>
    <row r="144" spans="1:11" x14ac:dyDescent="0.25">
      <c r="A144" s="112" t="s">
        <v>53</v>
      </c>
      <c r="B144" s="105" t="s">
        <v>54</v>
      </c>
      <c r="C144" s="16" t="s">
        <v>17</v>
      </c>
      <c r="D144" s="17">
        <f>D145+D146+D147+D148</f>
        <v>0</v>
      </c>
      <c r="E144" s="17">
        <f>E145+E146+E147+E148</f>
        <v>0</v>
      </c>
      <c r="F144" s="17">
        <f>F145+F146+F147+F148</f>
        <v>0</v>
      </c>
      <c r="G144" s="17">
        <f>G145+G146+G147+G148</f>
        <v>0</v>
      </c>
      <c r="H144" s="17">
        <f>H145+H146+H147+H148</f>
        <v>0</v>
      </c>
      <c r="I144" s="13">
        <v>0</v>
      </c>
      <c r="J144" s="13">
        <v>0</v>
      </c>
      <c r="K144" s="13">
        <v>0</v>
      </c>
    </row>
    <row r="145" spans="1:11" ht="30" x14ac:dyDescent="0.25">
      <c r="A145" s="112"/>
      <c r="B145" s="106"/>
      <c r="C145" s="16" t="s">
        <v>18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3">
        <v>0</v>
      </c>
      <c r="J145" s="13">
        <v>0</v>
      </c>
      <c r="K145" s="13">
        <v>0</v>
      </c>
    </row>
    <row r="146" spans="1:11" ht="45" x14ac:dyDescent="0.25">
      <c r="A146" s="112"/>
      <c r="B146" s="106"/>
      <c r="C146" s="16" t="s">
        <v>33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3">
        <v>0</v>
      </c>
      <c r="J146" s="13">
        <v>0</v>
      </c>
      <c r="K146" s="13">
        <v>0</v>
      </c>
    </row>
    <row r="147" spans="1:11" ht="45" x14ac:dyDescent="0.25">
      <c r="A147" s="112"/>
      <c r="B147" s="106"/>
      <c r="C147" s="16" t="s">
        <v>20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3">
        <v>0</v>
      </c>
      <c r="J147" s="13">
        <v>0</v>
      </c>
      <c r="K147" s="13">
        <v>0</v>
      </c>
    </row>
    <row r="148" spans="1:11" ht="45" x14ac:dyDescent="0.25">
      <c r="A148" s="112"/>
      <c r="B148" s="107"/>
      <c r="C148" s="16" t="s">
        <v>21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3">
        <v>0</v>
      </c>
      <c r="J148" s="13">
        <v>0</v>
      </c>
      <c r="K148" s="13">
        <v>0</v>
      </c>
    </row>
    <row r="149" spans="1:11" x14ac:dyDescent="0.25">
      <c r="A149" s="113" t="s">
        <v>55</v>
      </c>
      <c r="B149" s="105" t="s">
        <v>56</v>
      </c>
      <c r="C149" s="16" t="s">
        <v>17</v>
      </c>
      <c r="D149" s="17">
        <f>D150+D151+D152+D153</f>
        <v>0</v>
      </c>
      <c r="E149" s="17">
        <f>E150+E151+E152+E153</f>
        <v>0</v>
      </c>
      <c r="F149" s="17">
        <f>F150+F151+F152+F153</f>
        <v>0</v>
      </c>
      <c r="G149" s="17">
        <f>G150+G151+G152+G153</f>
        <v>0</v>
      </c>
      <c r="H149" s="17">
        <f>H150+H151+H152+H153</f>
        <v>0</v>
      </c>
      <c r="I149" s="13">
        <v>0</v>
      </c>
      <c r="J149" s="13">
        <v>0</v>
      </c>
      <c r="K149" s="13">
        <v>0</v>
      </c>
    </row>
    <row r="150" spans="1:11" ht="30" x14ac:dyDescent="0.25">
      <c r="A150" s="114"/>
      <c r="B150" s="106"/>
      <c r="C150" s="16" t="s">
        <v>18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3">
        <v>0</v>
      </c>
      <c r="J150" s="13">
        <v>0</v>
      </c>
      <c r="K150" s="13">
        <v>0</v>
      </c>
    </row>
    <row r="151" spans="1:11" ht="45" x14ac:dyDescent="0.25">
      <c r="A151" s="114"/>
      <c r="B151" s="106"/>
      <c r="C151" s="16" t="s">
        <v>33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3">
        <v>0</v>
      </c>
      <c r="J151" s="13">
        <v>0</v>
      </c>
      <c r="K151" s="13">
        <v>0</v>
      </c>
    </row>
    <row r="152" spans="1:11" ht="45" x14ac:dyDescent="0.25">
      <c r="A152" s="114"/>
      <c r="B152" s="106"/>
      <c r="C152" s="16" t="s">
        <v>20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3">
        <v>0</v>
      </c>
      <c r="J152" s="13">
        <v>0</v>
      </c>
      <c r="K152" s="13">
        <v>0</v>
      </c>
    </row>
    <row r="153" spans="1:11" ht="45" x14ac:dyDescent="0.25">
      <c r="A153" s="115"/>
      <c r="B153" s="107"/>
      <c r="C153" s="16" t="s">
        <v>21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3">
        <v>0</v>
      </c>
      <c r="J153" s="13">
        <v>0</v>
      </c>
      <c r="K153" s="13">
        <v>0</v>
      </c>
    </row>
    <row r="154" spans="1:11" x14ac:dyDescent="0.25">
      <c r="A154" s="113" t="s">
        <v>57</v>
      </c>
      <c r="B154" s="105" t="s">
        <v>58</v>
      </c>
      <c r="C154" s="16" t="s">
        <v>17</v>
      </c>
      <c r="D154" s="17">
        <f>D155+D156+D157+D158</f>
        <v>0</v>
      </c>
      <c r="E154" s="17">
        <f>E155+E156+E157+E158</f>
        <v>0</v>
      </c>
      <c r="F154" s="17">
        <f>F155+F156+F157+F158</f>
        <v>0</v>
      </c>
      <c r="G154" s="17">
        <f>G155+G156+G157+G158</f>
        <v>0</v>
      </c>
      <c r="H154" s="17">
        <f>H155+H156+H157+H158</f>
        <v>0</v>
      </c>
      <c r="I154" s="13">
        <v>0</v>
      </c>
      <c r="J154" s="13">
        <v>0</v>
      </c>
      <c r="K154" s="13">
        <v>0</v>
      </c>
    </row>
    <row r="155" spans="1:11" ht="30" x14ac:dyDescent="0.25">
      <c r="A155" s="114"/>
      <c r="B155" s="106"/>
      <c r="C155" s="16" t="s">
        <v>18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3">
        <v>0</v>
      </c>
      <c r="J155" s="13">
        <v>0</v>
      </c>
      <c r="K155" s="13">
        <v>0</v>
      </c>
    </row>
    <row r="156" spans="1:11" ht="45" x14ac:dyDescent="0.25">
      <c r="A156" s="114"/>
      <c r="B156" s="106"/>
      <c r="C156" s="16" t="s">
        <v>33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3">
        <v>0</v>
      </c>
      <c r="J156" s="13">
        <v>0</v>
      </c>
      <c r="K156" s="13">
        <v>0</v>
      </c>
    </row>
    <row r="157" spans="1:11" ht="45" x14ac:dyDescent="0.25">
      <c r="A157" s="114"/>
      <c r="B157" s="106"/>
      <c r="C157" s="16" t="s">
        <v>20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3">
        <v>0</v>
      </c>
      <c r="J157" s="13">
        <v>0</v>
      </c>
      <c r="K157" s="13">
        <v>0</v>
      </c>
    </row>
    <row r="158" spans="1:11" ht="45" x14ac:dyDescent="0.25">
      <c r="A158" s="115"/>
      <c r="B158" s="107"/>
      <c r="C158" s="16" t="s">
        <v>21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3">
        <v>0</v>
      </c>
      <c r="J158" s="13">
        <v>0</v>
      </c>
      <c r="K158" s="13">
        <v>0</v>
      </c>
    </row>
    <row r="159" spans="1:11" x14ac:dyDescent="0.25">
      <c r="A159" s="113" t="s">
        <v>59</v>
      </c>
      <c r="B159" s="105" t="s">
        <v>25</v>
      </c>
      <c r="C159" s="16" t="s">
        <v>17</v>
      </c>
      <c r="D159" s="17">
        <f>D160+D161+D162+D163</f>
        <v>0</v>
      </c>
      <c r="E159" s="17">
        <f>E160+E161+E162+E163</f>
        <v>0</v>
      </c>
      <c r="F159" s="17">
        <f>F160+F161+F162+F163</f>
        <v>0</v>
      </c>
      <c r="G159" s="17">
        <f>G160+G161+G162+G163</f>
        <v>0</v>
      </c>
      <c r="H159" s="17">
        <f>H160+H161+H162+H163</f>
        <v>0</v>
      </c>
      <c r="I159" s="13">
        <v>0</v>
      </c>
      <c r="J159" s="13">
        <v>0</v>
      </c>
      <c r="K159" s="13">
        <v>0</v>
      </c>
    </row>
    <row r="160" spans="1:11" ht="30" x14ac:dyDescent="0.25">
      <c r="A160" s="114"/>
      <c r="B160" s="106"/>
      <c r="C160" s="16" t="s">
        <v>18</v>
      </c>
      <c r="D160" s="17">
        <v>0</v>
      </c>
      <c r="E160" s="17">
        <v>0</v>
      </c>
      <c r="F160" s="18">
        <f>794-794</f>
        <v>0</v>
      </c>
      <c r="G160" s="18">
        <f>794-794</f>
        <v>0</v>
      </c>
      <c r="H160" s="18">
        <f>794-794</f>
        <v>0</v>
      </c>
      <c r="I160" s="13">
        <v>0</v>
      </c>
      <c r="J160" s="13">
        <v>0</v>
      </c>
      <c r="K160" s="13">
        <v>0</v>
      </c>
    </row>
    <row r="161" spans="1:11" ht="45" x14ac:dyDescent="0.25">
      <c r="A161" s="114"/>
      <c r="B161" s="106"/>
      <c r="C161" s="16" t="s">
        <v>33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3">
        <v>0</v>
      </c>
      <c r="J161" s="13">
        <v>0</v>
      </c>
      <c r="K161" s="13">
        <v>0</v>
      </c>
    </row>
    <row r="162" spans="1:11" ht="45" x14ac:dyDescent="0.25">
      <c r="A162" s="114"/>
      <c r="B162" s="106"/>
      <c r="C162" s="16" t="s">
        <v>20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3">
        <v>0</v>
      </c>
      <c r="J162" s="13">
        <v>0</v>
      </c>
      <c r="K162" s="13">
        <v>0</v>
      </c>
    </row>
    <row r="163" spans="1:11" ht="45" x14ac:dyDescent="0.25">
      <c r="A163" s="115"/>
      <c r="B163" s="107"/>
      <c r="C163" s="16" t="s">
        <v>21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3">
        <v>0</v>
      </c>
      <c r="J163" s="13">
        <v>0</v>
      </c>
      <c r="K163" s="13">
        <v>0</v>
      </c>
    </row>
    <row r="164" spans="1:11" x14ac:dyDescent="0.25">
      <c r="A164" s="113" t="s">
        <v>60</v>
      </c>
      <c r="B164" s="105" t="s">
        <v>25</v>
      </c>
      <c r="C164" s="16" t="s">
        <v>17</v>
      </c>
      <c r="D164" s="17">
        <f>D165+D166+D167+D168</f>
        <v>0</v>
      </c>
      <c r="E164" s="17">
        <f>E165+E166+E167+E168</f>
        <v>0</v>
      </c>
      <c r="F164" s="17">
        <f>F165+F166+F167+F168</f>
        <v>0</v>
      </c>
      <c r="G164" s="17">
        <f>G165+G166+G167+G168</f>
        <v>0</v>
      </c>
      <c r="H164" s="17">
        <f>H165+H166+H167+H168</f>
        <v>0</v>
      </c>
      <c r="I164" s="13">
        <v>0</v>
      </c>
      <c r="J164" s="13">
        <v>0</v>
      </c>
      <c r="K164" s="13">
        <v>0</v>
      </c>
    </row>
    <row r="165" spans="1:11" ht="30" x14ac:dyDescent="0.25">
      <c r="A165" s="114"/>
      <c r="B165" s="106"/>
      <c r="C165" s="16" t="s">
        <v>18</v>
      </c>
      <c r="D165" s="17">
        <v>0</v>
      </c>
      <c r="E165" s="17">
        <v>0</v>
      </c>
      <c r="F165" s="18">
        <f>227-227</f>
        <v>0</v>
      </c>
      <c r="G165" s="18">
        <f>227-227</f>
        <v>0</v>
      </c>
      <c r="H165" s="18">
        <f>227-227</f>
        <v>0</v>
      </c>
      <c r="I165" s="13">
        <v>0</v>
      </c>
      <c r="J165" s="13">
        <v>0</v>
      </c>
      <c r="K165" s="13">
        <v>0</v>
      </c>
    </row>
    <row r="166" spans="1:11" ht="45" x14ac:dyDescent="0.25">
      <c r="A166" s="114"/>
      <c r="B166" s="106"/>
      <c r="C166" s="16" t="s">
        <v>33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3">
        <v>0</v>
      </c>
      <c r="J166" s="13">
        <v>0</v>
      </c>
      <c r="K166" s="13">
        <v>0</v>
      </c>
    </row>
    <row r="167" spans="1:11" ht="45" x14ac:dyDescent="0.25">
      <c r="A167" s="114"/>
      <c r="B167" s="106"/>
      <c r="C167" s="16" t="s">
        <v>20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3">
        <v>0</v>
      </c>
      <c r="J167" s="13">
        <v>0</v>
      </c>
      <c r="K167" s="13">
        <v>0</v>
      </c>
    </row>
    <row r="168" spans="1:11" ht="45" x14ac:dyDescent="0.25">
      <c r="A168" s="115"/>
      <c r="B168" s="107"/>
      <c r="C168" s="16" t="s">
        <v>21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3">
        <v>0</v>
      </c>
      <c r="J168" s="13">
        <v>0</v>
      </c>
      <c r="K168" s="13">
        <v>0</v>
      </c>
    </row>
    <row r="169" spans="1:11" x14ac:dyDescent="0.25">
      <c r="A169" s="113" t="s">
        <v>61</v>
      </c>
      <c r="B169" s="105" t="s">
        <v>25</v>
      </c>
      <c r="C169" s="16" t="s">
        <v>17</v>
      </c>
      <c r="D169" s="17">
        <f>D170+D171+D172+D173</f>
        <v>0</v>
      </c>
      <c r="E169" s="17">
        <f>E170+E171+E172+E173</f>
        <v>0</v>
      </c>
      <c r="F169" s="17">
        <f>F170+F171+F172+F173</f>
        <v>0</v>
      </c>
      <c r="G169" s="17">
        <f>G170+G171+G172+G173</f>
        <v>0</v>
      </c>
      <c r="H169" s="17">
        <f>H170+H171+H172+H173</f>
        <v>0</v>
      </c>
      <c r="I169" s="13">
        <v>0</v>
      </c>
      <c r="J169" s="13">
        <v>0</v>
      </c>
      <c r="K169" s="13">
        <v>0</v>
      </c>
    </row>
    <row r="170" spans="1:11" ht="30" x14ac:dyDescent="0.25">
      <c r="A170" s="114"/>
      <c r="B170" s="106"/>
      <c r="C170" s="16" t="s">
        <v>18</v>
      </c>
      <c r="D170" s="17">
        <v>0</v>
      </c>
      <c r="E170" s="17">
        <v>0</v>
      </c>
      <c r="F170" s="18">
        <f>280-280</f>
        <v>0</v>
      </c>
      <c r="G170" s="18">
        <f>280-280</f>
        <v>0</v>
      </c>
      <c r="H170" s="18">
        <f>280-280</f>
        <v>0</v>
      </c>
      <c r="I170" s="13">
        <v>0</v>
      </c>
      <c r="J170" s="13">
        <v>0</v>
      </c>
      <c r="K170" s="13">
        <v>0</v>
      </c>
    </row>
    <row r="171" spans="1:11" ht="45" x14ac:dyDescent="0.25">
      <c r="A171" s="114"/>
      <c r="B171" s="106"/>
      <c r="C171" s="16" t="s">
        <v>33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3">
        <v>0</v>
      </c>
      <c r="J171" s="13">
        <v>0</v>
      </c>
      <c r="K171" s="13">
        <v>0</v>
      </c>
    </row>
    <row r="172" spans="1:11" ht="45" x14ac:dyDescent="0.25">
      <c r="A172" s="114"/>
      <c r="B172" s="106"/>
      <c r="C172" s="16" t="s">
        <v>20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3">
        <v>0</v>
      </c>
      <c r="J172" s="13">
        <v>0</v>
      </c>
      <c r="K172" s="13">
        <v>0</v>
      </c>
    </row>
    <row r="173" spans="1:11" ht="45" x14ac:dyDescent="0.25">
      <c r="A173" s="115"/>
      <c r="B173" s="107"/>
      <c r="C173" s="16" t="s">
        <v>21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3">
        <v>0</v>
      </c>
      <c r="J173" s="13">
        <v>0</v>
      </c>
      <c r="K173" s="13">
        <v>0</v>
      </c>
    </row>
    <row r="174" spans="1:11" x14ac:dyDescent="0.25">
      <c r="A174" s="113" t="s">
        <v>62</v>
      </c>
      <c r="B174" s="105" t="s">
        <v>63</v>
      </c>
      <c r="C174" s="16" t="s">
        <v>17</v>
      </c>
      <c r="D174" s="17">
        <f>D175+D176+D177+D178</f>
        <v>75</v>
      </c>
      <c r="E174" s="17">
        <f>E175+E176+E177+E178</f>
        <v>75</v>
      </c>
      <c r="F174" s="17">
        <f>F175+F176+F177+F178</f>
        <v>60</v>
      </c>
      <c r="G174" s="17">
        <f>G175+G176+G177+G178</f>
        <v>0</v>
      </c>
      <c r="H174" s="17">
        <f>H175+H176+H177+H178</f>
        <v>0</v>
      </c>
      <c r="I174" s="13">
        <f>G174/D174*100</f>
        <v>0</v>
      </c>
      <c r="J174" s="13">
        <f>G174/E174*100</f>
        <v>0</v>
      </c>
      <c r="K174" s="13">
        <f>G174/F174*100</f>
        <v>0</v>
      </c>
    </row>
    <row r="175" spans="1:11" ht="30" x14ac:dyDescent="0.25">
      <c r="A175" s="114"/>
      <c r="B175" s="106"/>
      <c r="C175" s="16" t="s">
        <v>18</v>
      </c>
      <c r="D175" s="17">
        <v>75</v>
      </c>
      <c r="E175" s="17">
        <v>75</v>
      </c>
      <c r="F175" s="17">
        <v>60</v>
      </c>
      <c r="G175" s="17">
        <v>0</v>
      </c>
      <c r="H175" s="17">
        <v>0</v>
      </c>
      <c r="I175" s="13">
        <f>G175/D175*100</f>
        <v>0</v>
      </c>
      <c r="J175" s="13">
        <f>G175/E175*100</f>
        <v>0</v>
      </c>
      <c r="K175" s="13">
        <f>G175/F175*100</f>
        <v>0</v>
      </c>
    </row>
    <row r="176" spans="1:11" ht="45" x14ac:dyDescent="0.25">
      <c r="A176" s="114"/>
      <c r="B176" s="106"/>
      <c r="C176" s="16" t="s">
        <v>33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3">
        <v>0</v>
      </c>
      <c r="J176" s="13">
        <v>0</v>
      </c>
      <c r="K176" s="13">
        <v>0</v>
      </c>
    </row>
    <row r="177" spans="1:11" ht="45" x14ac:dyDescent="0.25">
      <c r="A177" s="114"/>
      <c r="B177" s="106"/>
      <c r="C177" s="16" t="s">
        <v>20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3">
        <v>0</v>
      </c>
      <c r="J177" s="13">
        <v>0</v>
      </c>
      <c r="K177" s="13">
        <v>0</v>
      </c>
    </row>
    <row r="178" spans="1:11" ht="45" x14ac:dyDescent="0.25">
      <c r="A178" s="115"/>
      <c r="B178" s="107"/>
      <c r="C178" s="16" t="s">
        <v>21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3">
        <v>0</v>
      </c>
      <c r="J178" s="13">
        <v>0</v>
      </c>
      <c r="K178" s="13">
        <v>0</v>
      </c>
    </row>
    <row r="179" spans="1:11" x14ac:dyDescent="0.25">
      <c r="A179" s="113" t="s">
        <v>64</v>
      </c>
      <c r="B179" s="105" t="s">
        <v>43</v>
      </c>
      <c r="C179" s="16" t="s">
        <v>17</v>
      </c>
      <c r="D179" s="17">
        <f>D180+D181+D182+D183</f>
        <v>10</v>
      </c>
      <c r="E179" s="17">
        <f>E180+E181+E182+E183</f>
        <v>0</v>
      </c>
      <c r="F179" s="17">
        <f>F180+F181+F182+F183</f>
        <v>0</v>
      </c>
      <c r="G179" s="17">
        <f>G180+G181+G182+G183</f>
        <v>0</v>
      </c>
      <c r="H179" s="17">
        <f>H180+H181+H182+H183</f>
        <v>0</v>
      </c>
      <c r="I179" s="13">
        <f>G179/D179*100</f>
        <v>0</v>
      </c>
      <c r="J179" s="13">
        <v>0</v>
      </c>
      <c r="K179" s="13">
        <v>0</v>
      </c>
    </row>
    <row r="180" spans="1:11" ht="30" x14ac:dyDescent="0.25">
      <c r="A180" s="114"/>
      <c r="B180" s="106"/>
      <c r="C180" s="16" t="s">
        <v>18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3">
        <v>0</v>
      </c>
      <c r="J180" s="13">
        <v>0</v>
      </c>
      <c r="K180" s="13">
        <v>0</v>
      </c>
    </row>
    <row r="181" spans="1:11" ht="45" x14ac:dyDescent="0.25">
      <c r="A181" s="114"/>
      <c r="B181" s="106"/>
      <c r="C181" s="16" t="s">
        <v>33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3">
        <v>0</v>
      </c>
      <c r="J181" s="13">
        <v>0</v>
      </c>
      <c r="K181" s="13">
        <v>0</v>
      </c>
    </row>
    <row r="182" spans="1:11" ht="45" x14ac:dyDescent="0.25">
      <c r="A182" s="114"/>
      <c r="B182" s="106"/>
      <c r="C182" s="16" t="s">
        <v>20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3">
        <v>0</v>
      </c>
      <c r="J182" s="13">
        <v>0</v>
      </c>
      <c r="K182" s="13">
        <v>0</v>
      </c>
    </row>
    <row r="183" spans="1:11" ht="45" x14ac:dyDescent="0.25">
      <c r="A183" s="115"/>
      <c r="B183" s="107"/>
      <c r="C183" s="16" t="s">
        <v>21</v>
      </c>
      <c r="D183" s="17">
        <v>10</v>
      </c>
      <c r="E183" s="17">
        <v>0</v>
      </c>
      <c r="F183" s="17">
        <v>0</v>
      </c>
      <c r="G183" s="17">
        <v>0</v>
      </c>
      <c r="H183" s="17">
        <v>0</v>
      </c>
      <c r="I183" s="13">
        <v>0</v>
      </c>
      <c r="J183" s="13">
        <v>0</v>
      </c>
      <c r="K183" s="13">
        <v>0</v>
      </c>
    </row>
    <row r="184" spans="1:11" x14ac:dyDescent="0.25">
      <c r="A184" s="113" t="s">
        <v>65</v>
      </c>
      <c r="B184" s="105" t="s">
        <v>43</v>
      </c>
      <c r="C184" s="16" t="s">
        <v>17</v>
      </c>
      <c r="D184" s="17">
        <f>D185+D186+D187+D188</f>
        <v>0</v>
      </c>
      <c r="E184" s="17">
        <f>E185+E186+E187+E188</f>
        <v>0</v>
      </c>
      <c r="F184" s="17">
        <f>F185+F186+F187+F188</f>
        <v>0</v>
      </c>
      <c r="G184" s="17">
        <f>G185+G186+G187+G188</f>
        <v>0</v>
      </c>
      <c r="H184" s="17">
        <f>H185+H186+H187+H188</f>
        <v>0</v>
      </c>
      <c r="I184" s="13">
        <v>0</v>
      </c>
      <c r="J184" s="13">
        <v>0</v>
      </c>
      <c r="K184" s="13">
        <v>0</v>
      </c>
    </row>
    <row r="185" spans="1:11" ht="30" x14ac:dyDescent="0.25">
      <c r="A185" s="114"/>
      <c r="B185" s="106"/>
      <c r="C185" s="16" t="s">
        <v>18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3">
        <v>0</v>
      </c>
      <c r="J185" s="13">
        <v>0</v>
      </c>
      <c r="K185" s="13">
        <v>0</v>
      </c>
    </row>
    <row r="186" spans="1:11" ht="45" x14ac:dyDescent="0.25">
      <c r="A186" s="114"/>
      <c r="B186" s="106"/>
      <c r="C186" s="16" t="s">
        <v>33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3">
        <v>0</v>
      </c>
      <c r="J186" s="13">
        <v>0</v>
      </c>
      <c r="K186" s="13">
        <v>0</v>
      </c>
    </row>
    <row r="187" spans="1:11" ht="45" x14ac:dyDescent="0.25">
      <c r="A187" s="114"/>
      <c r="B187" s="106"/>
      <c r="C187" s="16" t="s">
        <v>20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3">
        <v>0</v>
      </c>
      <c r="J187" s="13">
        <v>0</v>
      </c>
      <c r="K187" s="13">
        <v>0</v>
      </c>
    </row>
    <row r="188" spans="1:11" ht="45" x14ac:dyDescent="0.25">
      <c r="A188" s="115"/>
      <c r="B188" s="107"/>
      <c r="C188" s="16" t="s">
        <v>21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3">
        <v>0</v>
      </c>
      <c r="J188" s="13">
        <v>0</v>
      </c>
      <c r="K188" s="13">
        <v>0</v>
      </c>
    </row>
    <row r="189" spans="1:11" x14ac:dyDescent="0.25">
      <c r="A189" s="113" t="s">
        <v>66</v>
      </c>
      <c r="B189" s="105" t="s">
        <v>43</v>
      </c>
      <c r="C189" s="16" t="s">
        <v>17</v>
      </c>
      <c r="D189" s="17">
        <f>D190+D191+D192+D193</f>
        <v>0</v>
      </c>
      <c r="E189" s="17">
        <f>E190+E191+E192+E193</f>
        <v>0</v>
      </c>
      <c r="F189" s="17">
        <f>F190+F191+F192+F193</f>
        <v>0</v>
      </c>
      <c r="G189" s="17">
        <f>G190+G191+G192+G193</f>
        <v>0</v>
      </c>
      <c r="H189" s="17">
        <f>H190+H191+H192+H193</f>
        <v>0</v>
      </c>
      <c r="I189" s="13">
        <v>0</v>
      </c>
      <c r="J189" s="13">
        <v>0</v>
      </c>
      <c r="K189" s="13">
        <v>0</v>
      </c>
    </row>
    <row r="190" spans="1:11" ht="30" x14ac:dyDescent="0.25">
      <c r="A190" s="114"/>
      <c r="B190" s="106"/>
      <c r="C190" s="16" t="s">
        <v>18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3">
        <v>0</v>
      </c>
      <c r="J190" s="13">
        <v>0</v>
      </c>
      <c r="K190" s="13">
        <v>0</v>
      </c>
    </row>
    <row r="191" spans="1:11" ht="45" x14ac:dyDescent="0.25">
      <c r="A191" s="114"/>
      <c r="B191" s="106"/>
      <c r="C191" s="16" t="s">
        <v>33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3">
        <v>0</v>
      </c>
      <c r="J191" s="13">
        <v>0</v>
      </c>
      <c r="K191" s="13">
        <v>0</v>
      </c>
    </row>
    <row r="192" spans="1:11" ht="45" x14ac:dyDescent="0.25">
      <c r="A192" s="114"/>
      <c r="B192" s="106"/>
      <c r="C192" s="16" t="s">
        <v>20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3">
        <v>0</v>
      </c>
      <c r="J192" s="13">
        <v>0</v>
      </c>
      <c r="K192" s="13">
        <v>0</v>
      </c>
    </row>
    <row r="193" spans="1:11" ht="45" x14ac:dyDescent="0.25">
      <c r="A193" s="115"/>
      <c r="B193" s="107"/>
      <c r="C193" s="16" t="s">
        <v>21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3">
        <v>0</v>
      </c>
      <c r="J193" s="13">
        <v>0</v>
      </c>
      <c r="K193" s="13">
        <v>0</v>
      </c>
    </row>
    <row r="194" spans="1:11" x14ac:dyDescent="0.25">
      <c r="A194" s="105" t="s">
        <v>67</v>
      </c>
      <c r="B194" s="108" t="s">
        <v>68</v>
      </c>
      <c r="C194" s="16" t="s">
        <v>17</v>
      </c>
      <c r="D194" s="17">
        <f>D195+D196+D197+D198</f>
        <v>125</v>
      </c>
      <c r="E194" s="17">
        <f>E195+E196+E197+E198</f>
        <v>125</v>
      </c>
      <c r="F194" s="17">
        <f>F195+F196+F197+F198</f>
        <v>106</v>
      </c>
      <c r="G194" s="17">
        <f>G195+G196+G197+G198</f>
        <v>10</v>
      </c>
      <c r="H194" s="17">
        <f>H195+H196+H197+H198</f>
        <v>10</v>
      </c>
      <c r="I194" s="13">
        <f>G194/D194*100</f>
        <v>8</v>
      </c>
      <c r="J194" s="13">
        <f>G194/E194*100</f>
        <v>8</v>
      </c>
      <c r="K194" s="13">
        <f>G194/F194*100</f>
        <v>9.433962264150944</v>
      </c>
    </row>
    <row r="195" spans="1:11" ht="30" x14ac:dyDescent="0.25">
      <c r="A195" s="106"/>
      <c r="B195" s="108"/>
      <c r="C195" s="16" t="s">
        <v>18</v>
      </c>
      <c r="D195" s="17">
        <f>D201+D206+D211+D216</f>
        <v>125</v>
      </c>
      <c r="E195" s="17">
        <f>E201+E206+E211+E216</f>
        <v>125</v>
      </c>
      <c r="F195" s="17">
        <f>F201+F206+F211+F216</f>
        <v>106</v>
      </c>
      <c r="G195" s="17">
        <f>G201+G206+G211+G216</f>
        <v>10</v>
      </c>
      <c r="H195" s="17">
        <f>H201+H206+H211+H216</f>
        <v>10</v>
      </c>
      <c r="I195" s="13">
        <f>G195/D195*100</f>
        <v>8</v>
      </c>
      <c r="J195" s="13">
        <f>G195/E195*100</f>
        <v>8</v>
      </c>
      <c r="K195" s="13">
        <f>G195/F195*100</f>
        <v>9.433962264150944</v>
      </c>
    </row>
    <row r="196" spans="1:11" ht="45" x14ac:dyDescent="0.25">
      <c r="A196" s="106"/>
      <c r="B196" s="108"/>
      <c r="C196" s="16" t="s">
        <v>33</v>
      </c>
      <c r="D196" s="17">
        <f t="shared" ref="D196:H198" si="14">D202+D207+D212+D217</f>
        <v>0</v>
      </c>
      <c r="E196" s="17">
        <f t="shared" si="14"/>
        <v>0</v>
      </c>
      <c r="F196" s="17">
        <f t="shared" si="14"/>
        <v>0</v>
      </c>
      <c r="G196" s="17">
        <f t="shared" si="14"/>
        <v>0</v>
      </c>
      <c r="H196" s="17">
        <f t="shared" si="14"/>
        <v>0</v>
      </c>
      <c r="I196" s="13">
        <v>0</v>
      </c>
      <c r="J196" s="13">
        <v>0</v>
      </c>
      <c r="K196" s="13">
        <v>0</v>
      </c>
    </row>
    <row r="197" spans="1:11" ht="45" x14ac:dyDescent="0.25">
      <c r="A197" s="106"/>
      <c r="B197" s="108"/>
      <c r="C197" s="16" t="s">
        <v>69</v>
      </c>
      <c r="D197" s="17">
        <f t="shared" si="14"/>
        <v>0</v>
      </c>
      <c r="E197" s="17">
        <f t="shared" si="14"/>
        <v>0</v>
      </c>
      <c r="F197" s="17">
        <f t="shared" si="14"/>
        <v>0</v>
      </c>
      <c r="G197" s="17">
        <f t="shared" si="14"/>
        <v>0</v>
      </c>
      <c r="H197" s="17">
        <f t="shared" si="14"/>
        <v>0</v>
      </c>
      <c r="I197" s="13">
        <v>0</v>
      </c>
      <c r="J197" s="13">
        <v>0</v>
      </c>
      <c r="K197" s="13">
        <v>0</v>
      </c>
    </row>
    <row r="198" spans="1:11" ht="45" x14ac:dyDescent="0.25">
      <c r="A198" s="106"/>
      <c r="B198" s="108"/>
      <c r="C198" s="16" t="s">
        <v>21</v>
      </c>
      <c r="D198" s="17">
        <f t="shared" si="14"/>
        <v>0</v>
      </c>
      <c r="E198" s="17">
        <f t="shared" si="14"/>
        <v>0</v>
      </c>
      <c r="F198" s="17">
        <f t="shared" si="14"/>
        <v>0</v>
      </c>
      <c r="G198" s="17">
        <f t="shared" si="14"/>
        <v>0</v>
      </c>
      <c r="H198" s="17">
        <f t="shared" si="14"/>
        <v>0</v>
      </c>
      <c r="I198" s="13">
        <v>0</v>
      </c>
      <c r="J198" s="13">
        <v>0</v>
      </c>
      <c r="K198" s="13">
        <v>0</v>
      </c>
    </row>
    <row r="199" spans="1:11" x14ac:dyDescent="0.25">
      <c r="A199" s="106"/>
      <c r="B199" s="109" t="s">
        <v>22</v>
      </c>
      <c r="C199" s="110"/>
      <c r="D199" s="110"/>
      <c r="E199" s="110"/>
      <c r="F199" s="110"/>
      <c r="G199" s="110"/>
      <c r="H199" s="110"/>
      <c r="I199" s="110"/>
      <c r="J199" s="110"/>
      <c r="K199" s="111"/>
    </row>
    <row r="200" spans="1:11" x14ac:dyDescent="0.25">
      <c r="A200" s="106"/>
      <c r="B200" s="112" t="s">
        <v>70</v>
      </c>
      <c r="C200" s="16" t="s">
        <v>17</v>
      </c>
      <c r="D200" s="17">
        <f>D201+D202+D203+D204</f>
        <v>30</v>
      </c>
      <c r="E200" s="17">
        <f>E201+E202+E203+E204</f>
        <v>30</v>
      </c>
      <c r="F200" s="17">
        <f>F201+F202+F203+F204</f>
        <v>30</v>
      </c>
      <c r="G200" s="17">
        <f>G201+G202+G203+G204</f>
        <v>10</v>
      </c>
      <c r="H200" s="17">
        <f>H201+H202+H203+H204</f>
        <v>10</v>
      </c>
      <c r="I200" s="13">
        <f>G200/D200*100</f>
        <v>33.333333333333329</v>
      </c>
      <c r="J200" s="13">
        <f>G200/E200*100</f>
        <v>33.333333333333329</v>
      </c>
      <c r="K200" s="13">
        <f>G200/F200*100</f>
        <v>33.333333333333329</v>
      </c>
    </row>
    <row r="201" spans="1:11" ht="30" x14ac:dyDescent="0.25">
      <c r="A201" s="106"/>
      <c r="B201" s="112"/>
      <c r="C201" s="16" t="s">
        <v>18</v>
      </c>
      <c r="D201" s="17">
        <f>D236+D241</f>
        <v>30</v>
      </c>
      <c r="E201" s="17">
        <f>E236+E241</f>
        <v>30</v>
      </c>
      <c r="F201" s="17">
        <f>F236+F241</f>
        <v>30</v>
      </c>
      <c r="G201" s="17">
        <f>G236+G241</f>
        <v>10</v>
      </c>
      <c r="H201" s="17">
        <f>H236+H241</f>
        <v>10</v>
      </c>
      <c r="I201" s="13">
        <f>G201/D201*100</f>
        <v>33.333333333333329</v>
      </c>
      <c r="J201" s="13">
        <f>G201/E201*100</f>
        <v>33.333333333333329</v>
      </c>
      <c r="K201" s="13">
        <f>G201/F201*100</f>
        <v>33.333333333333329</v>
      </c>
    </row>
    <row r="202" spans="1:11" ht="45" x14ac:dyDescent="0.25">
      <c r="A202" s="106"/>
      <c r="B202" s="112"/>
      <c r="C202" s="16" t="s">
        <v>33</v>
      </c>
      <c r="D202" s="17">
        <f t="shared" ref="D202:H204" si="15">D237+D242</f>
        <v>0</v>
      </c>
      <c r="E202" s="17">
        <f t="shared" si="15"/>
        <v>0</v>
      </c>
      <c r="F202" s="17">
        <f t="shared" si="15"/>
        <v>0</v>
      </c>
      <c r="G202" s="17">
        <f t="shared" si="15"/>
        <v>0</v>
      </c>
      <c r="H202" s="17">
        <f t="shared" si="15"/>
        <v>0</v>
      </c>
      <c r="I202" s="13">
        <v>0</v>
      </c>
      <c r="J202" s="13">
        <v>0</v>
      </c>
      <c r="K202" s="13">
        <v>0</v>
      </c>
    </row>
    <row r="203" spans="1:11" ht="45" x14ac:dyDescent="0.25">
      <c r="A203" s="106"/>
      <c r="B203" s="112"/>
      <c r="C203" s="16" t="s">
        <v>20</v>
      </c>
      <c r="D203" s="17">
        <f t="shared" si="15"/>
        <v>0</v>
      </c>
      <c r="E203" s="17">
        <f t="shared" si="15"/>
        <v>0</v>
      </c>
      <c r="F203" s="17">
        <f t="shared" si="15"/>
        <v>0</v>
      </c>
      <c r="G203" s="17">
        <f t="shared" si="15"/>
        <v>0</v>
      </c>
      <c r="H203" s="17">
        <f t="shared" si="15"/>
        <v>0</v>
      </c>
      <c r="I203" s="13">
        <v>0</v>
      </c>
      <c r="J203" s="13">
        <v>0</v>
      </c>
      <c r="K203" s="13">
        <v>0</v>
      </c>
    </row>
    <row r="204" spans="1:11" ht="45" x14ac:dyDescent="0.25">
      <c r="A204" s="106"/>
      <c r="B204" s="112"/>
      <c r="C204" s="16" t="s">
        <v>21</v>
      </c>
      <c r="D204" s="17">
        <f t="shared" si="15"/>
        <v>0</v>
      </c>
      <c r="E204" s="17">
        <f t="shared" si="15"/>
        <v>0</v>
      </c>
      <c r="F204" s="17">
        <f t="shared" si="15"/>
        <v>0</v>
      </c>
      <c r="G204" s="17">
        <f t="shared" si="15"/>
        <v>0</v>
      </c>
      <c r="H204" s="17">
        <f t="shared" si="15"/>
        <v>0</v>
      </c>
      <c r="I204" s="13">
        <v>0</v>
      </c>
      <c r="J204" s="13">
        <v>0</v>
      </c>
      <c r="K204" s="13">
        <v>0</v>
      </c>
    </row>
    <row r="205" spans="1:11" x14ac:dyDescent="0.25">
      <c r="A205" s="106"/>
      <c r="B205" s="112" t="s">
        <v>24</v>
      </c>
      <c r="C205" s="16" t="s">
        <v>17</v>
      </c>
      <c r="D205" s="17">
        <f>D206+D207+D208+D209</f>
        <v>95</v>
      </c>
      <c r="E205" s="17">
        <f>E206+E207+E208+E209</f>
        <v>95</v>
      </c>
      <c r="F205" s="17">
        <f>F206+F207+F208+F209</f>
        <v>76</v>
      </c>
      <c r="G205" s="17">
        <f>G206+G207+G208+G209</f>
        <v>0</v>
      </c>
      <c r="H205" s="17">
        <f>H206+H207+H208+H209</f>
        <v>0</v>
      </c>
      <c r="I205" s="13">
        <f>G205/D205*100</f>
        <v>0</v>
      </c>
      <c r="J205" s="13">
        <f>G205/E205*100</f>
        <v>0</v>
      </c>
      <c r="K205" s="13">
        <f>G205/F205*100</f>
        <v>0</v>
      </c>
    </row>
    <row r="206" spans="1:11" ht="30" x14ac:dyDescent="0.25">
      <c r="A206" s="106"/>
      <c r="B206" s="112"/>
      <c r="C206" s="16" t="s">
        <v>18</v>
      </c>
      <c r="D206" s="17">
        <f>D221+D246+D251+D276</f>
        <v>95</v>
      </c>
      <c r="E206" s="17">
        <f>E221+E246+E251+E276</f>
        <v>95</v>
      </c>
      <c r="F206" s="17">
        <f>F221+F246+F251+F276</f>
        <v>76</v>
      </c>
      <c r="G206" s="17">
        <f>G221+G246+G251+G276</f>
        <v>0</v>
      </c>
      <c r="H206" s="17">
        <f>H221+H246+H251+H276</f>
        <v>0</v>
      </c>
      <c r="I206" s="13">
        <f>G206/D206*100</f>
        <v>0</v>
      </c>
      <c r="J206" s="13">
        <f>G206/E206*100</f>
        <v>0</v>
      </c>
      <c r="K206" s="13">
        <f>G206/F206*100</f>
        <v>0</v>
      </c>
    </row>
    <row r="207" spans="1:11" ht="45" x14ac:dyDescent="0.25">
      <c r="A207" s="106"/>
      <c r="B207" s="112"/>
      <c r="C207" s="16" t="s">
        <v>33</v>
      </c>
      <c r="D207" s="17">
        <f t="shared" ref="D207:H209" si="16">D222+D247+D252+D277</f>
        <v>0</v>
      </c>
      <c r="E207" s="17">
        <f t="shared" si="16"/>
        <v>0</v>
      </c>
      <c r="F207" s="17">
        <f t="shared" si="16"/>
        <v>0</v>
      </c>
      <c r="G207" s="17">
        <f t="shared" si="16"/>
        <v>0</v>
      </c>
      <c r="H207" s="17">
        <f t="shared" si="16"/>
        <v>0</v>
      </c>
      <c r="I207" s="13">
        <v>0</v>
      </c>
      <c r="J207" s="13">
        <v>0</v>
      </c>
      <c r="K207" s="13">
        <v>0</v>
      </c>
    </row>
    <row r="208" spans="1:11" ht="45" x14ac:dyDescent="0.25">
      <c r="A208" s="106"/>
      <c r="B208" s="112"/>
      <c r="C208" s="16" t="s">
        <v>20</v>
      </c>
      <c r="D208" s="17">
        <f t="shared" si="16"/>
        <v>0</v>
      </c>
      <c r="E208" s="17">
        <f t="shared" si="16"/>
        <v>0</v>
      </c>
      <c r="F208" s="17">
        <f t="shared" si="16"/>
        <v>0</v>
      </c>
      <c r="G208" s="17">
        <f t="shared" si="16"/>
        <v>0</v>
      </c>
      <c r="H208" s="17">
        <f t="shared" si="16"/>
        <v>0</v>
      </c>
      <c r="I208" s="13">
        <v>0</v>
      </c>
      <c r="J208" s="13">
        <v>0</v>
      </c>
      <c r="K208" s="13">
        <v>0</v>
      </c>
    </row>
    <row r="209" spans="1:11" ht="45" x14ac:dyDescent="0.25">
      <c r="A209" s="106"/>
      <c r="B209" s="112"/>
      <c r="C209" s="16" t="s">
        <v>21</v>
      </c>
      <c r="D209" s="17">
        <f t="shared" si="16"/>
        <v>0</v>
      </c>
      <c r="E209" s="17">
        <f t="shared" si="16"/>
        <v>0</v>
      </c>
      <c r="F209" s="17">
        <f t="shared" si="16"/>
        <v>0</v>
      </c>
      <c r="G209" s="17">
        <f t="shared" si="16"/>
        <v>0</v>
      </c>
      <c r="H209" s="17">
        <f t="shared" si="16"/>
        <v>0</v>
      </c>
      <c r="I209" s="13">
        <v>0</v>
      </c>
      <c r="J209" s="13">
        <v>0</v>
      </c>
      <c r="K209" s="13">
        <v>0</v>
      </c>
    </row>
    <row r="210" spans="1:11" x14ac:dyDescent="0.25">
      <c r="A210" s="106"/>
      <c r="B210" s="108" t="s">
        <v>25</v>
      </c>
      <c r="C210" s="16" t="s">
        <v>17</v>
      </c>
      <c r="D210" s="17">
        <f>D211+D212+D213+D214</f>
        <v>0</v>
      </c>
      <c r="E210" s="17">
        <f>E211+E212+E213+E214</f>
        <v>0</v>
      </c>
      <c r="F210" s="17">
        <f>F211+F212+F213+F214</f>
        <v>0</v>
      </c>
      <c r="G210" s="17">
        <f>G211+G212+G213+G214</f>
        <v>0</v>
      </c>
      <c r="H210" s="17">
        <f>H211+H212+H213+H214</f>
        <v>0</v>
      </c>
      <c r="I210" s="13">
        <v>0</v>
      </c>
      <c r="J210" s="13">
        <v>0</v>
      </c>
      <c r="K210" s="13">
        <v>0</v>
      </c>
    </row>
    <row r="211" spans="1:11" ht="30" x14ac:dyDescent="0.25">
      <c r="A211" s="106"/>
      <c r="B211" s="108"/>
      <c r="C211" s="16" t="s">
        <v>18</v>
      </c>
      <c r="D211" s="17">
        <f>D261+D266+D271</f>
        <v>0</v>
      </c>
      <c r="E211" s="17">
        <f>E261+E266+E271</f>
        <v>0</v>
      </c>
      <c r="F211" s="17">
        <f>F261+F266+F271</f>
        <v>0</v>
      </c>
      <c r="G211" s="17">
        <f>G261+G266+G271</f>
        <v>0</v>
      </c>
      <c r="H211" s="17">
        <f>H261+H266+H271</f>
        <v>0</v>
      </c>
      <c r="I211" s="13">
        <v>0</v>
      </c>
      <c r="J211" s="13">
        <v>0</v>
      </c>
      <c r="K211" s="13">
        <v>0</v>
      </c>
    </row>
    <row r="212" spans="1:11" ht="45" x14ac:dyDescent="0.25">
      <c r="A212" s="106"/>
      <c r="B212" s="108"/>
      <c r="C212" s="16" t="s">
        <v>33</v>
      </c>
      <c r="D212" s="17">
        <f t="shared" ref="D212:H214" si="17">D262+D267+D272</f>
        <v>0</v>
      </c>
      <c r="E212" s="17">
        <f t="shared" si="17"/>
        <v>0</v>
      </c>
      <c r="F212" s="17">
        <f t="shared" si="17"/>
        <v>0</v>
      </c>
      <c r="G212" s="17">
        <f t="shared" si="17"/>
        <v>0</v>
      </c>
      <c r="H212" s="17">
        <f t="shared" si="17"/>
        <v>0</v>
      </c>
      <c r="I212" s="13">
        <v>0</v>
      </c>
      <c r="J212" s="13">
        <v>0</v>
      </c>
      <c r="K212" s="13">
        <v>0</v>
      </c>
    </row>
    <row r="213" spans="1:11" ht="45" x14ac:dyDescent="0.25">
      <c r="A213" s="106"/>
      <c r="B213" s="108"/>
      <c r="C213" s="16" t="s">
        <v>20</v>
      </c>
      <c r="D213" s="17">
        <f t="shared" si="17"/>
        <v>0</v>
      </c>
      <c r="E213" s="17">
        <f t="shared" si="17"/>
        <v>0</v>
      </c>
      <c r="F213" s="17">
        <f t="shared" si="17"/>
        <v>0</v>
      </c>
      <c r="G213" s="17">
        <f t="shared" si="17"/>
        <v>0</v>
      </c>
      <c r="H213" s="17">
        <f t="shared" si="17"/>
        <v>0</v>
      </c>
      <c r="I213" s="13">
        <v>0</v>
      </c>
      <c r="J213" s="13">
        <v>0</v>
      </c>
      <c r="K213" s="13">
        <v>0</v>
      </c>
    </row>
    <row r="214" spans="1:11" ht="45" x14ac:dyDescent="0.25">
      <c r="A214" s="106"/>
      <c r="B214" s="108"/>
      <c r="C214" s="16" t="s">
        <v>21</v>
      </c>
      <c r="D214" s="17">
        <f t="shared" si="17"/>
        <v>0</v>
      </c>
      <c r="E214" s="17">
        <f t="shared" si="17"/>
        <v>0</v>
      </c>
      <c r="F214" s="17">
        <f t="shared" si="17"/>
        <v>0</v>
      </c>
      <c r="G214" s="17">
        <f t="shared" si="17"/>
        <v>0</v>
      </c>
      <c r="H214" s="17">
        <f t="shared" si="17"/>
        <v>0</v>
      </c>
      <c r="I214" s="13">
        <v>0</v>
      </c>
      <c r="J214" s="13">
        <v>0</v>
      </c>
      <c r="K214" s="13">
        <v>0</v>
      </c>
    </row>
    <row r="215" spans="1:11" x14ac:dyDescent="0.25">
      <c r="A215" s="106"/>
      <c r="B215" s="105" t="s">
        <v>43</v>
      </c>
      <c r="C215" s="16" t="s">
        <v>17</v>
      </c>
      <c r="D215" s="17">
        <f>D216+D217+D218+D219</f>
        <v>0</v>
      </c>
      <c r="E215" s="17">
        <f>E216+E217+E218+E219</f>
        <v>0</v>
      </c>
      <c r="F215" s="17">
        <f>F216+F217+F218+F219</f>
        <v>0</v>
      </c>
      <c r="G215" s="17">
        <f>G216+G217+G218+G219</f>
        <v>0</v>
      </c>
      <c r="H215" s="17">
        <f>H216+H217+H218+H219</f>
        <v>0</v>
      </c>
      <c r="I215" s="13">
        <v>0</v>
      </c>
      <c r="J215" s="13">
        <v>0</v>
      </c>
      <c r="K215" s="13">
        <v>0</v>
      </c>
    </row>
    <row r="216" spans="1:11" ht="30" x14ac:dyDescent="0.25">
      <c r="A216" s="106"/>
      <c r="B216" s="106"/>
      <c r="C216" s="16" t="s">
        <v>18</v>
      </c>
      <c r="D216" s="17">
        <f>D256</f>
        <v>0</v>
      </c>
      <c r="E216" s="17">
        <f>E256</f>
        <v>0</v>
      </c>
      <c r="F216" s="17">
        <f>F256</f>
        <v>0</v>
      </c>
      <c r="G216" s="17">
        <f>G256</f>
        <v>0</v>
      </c>
      <c r="H216" s="17">
        <f>H256</f>
        <v>0</v>
      </c>
      <c r="I216" s="13">
        <v>0</v>
      </c>
      <c r="J216" s="13">
        <v>0</v>
      </c>
      <c r="K216" s="13">
        <v>0</v>
      </c>
    </row>
    <row r="217" spans="1:11" ht="45" x14ac:dyDescent="0.25">
      <c r="A217" s="106"/>
      <c r="B217" s="106"/>
      <c r="C217" s="16" t="s">
        <v>33</v>
      </c>
      <c r="D217" s="17">
        <f t="shared" ref="D217:H219" si="18">D257</f>
        <v>0</v>
      </c>
      <c r="E217" s="17">
        <f t="shared" si="18"/>
        <v>0</v>
      </c>
      <c r="F217" s="17">
        <f t="shared" si="18"/>
        <v>0</v>
      </c>
      <c r="G217" s="17">
        <f t="shared" si="18"/>
        <v>0</v>
      </c>
      <c r="H217" s="17">
        <f t="shared" si="18"/>
        <v>0</v>
      </c>
      <c r="I217" s="13">
        <v>0</v>
      </c>
      <c r="J217" s="13">
        <v>0</v>
      </c>
      <c r="K217" s="13">
        <v>0</v>
      </c>
    </row>
    <row r="218" spans="1:11" ht="45" x14ac:dyDescent="0.25">
      <c r="A218" s="106"/>
      <c r="B218" s="106"/>
      <c r="C218" s="16" t="s">
        <v>20</v>
      </c>
      <c r="D218" s="17">
        <f t="shared" si="18"/>
        <v>0</v>
      </c>
      <c r="E218" s="17">
        <f t="shared" si="18"/>
        <v>0</v>
      </c>
      <c r="F218" s="17">
        <f t="shared" si="18"/>
        <v>0</v>
      </c>
      <c r="G218" s="17">
        <f t="shared" si="18"/>
        <v>0</v>
      </c>
      <c r="H218" s="17">
        <f t="shared" si="18"/>
        <v>0</v>
      </c>
      <c r="I218" s="13">
        <v>0</v>
      </c>
      <c r="J218" s="13">
        <v>0</v>
      </c>
      <c r="K218" s="13">
        <v>0</v>
      </c>
    </row>
    <row r="219" spans="1:11" ht="45" x14ac:dyDescent="0.25">
      <c r="A219" s="107"/>
      <c r="B219" s="107"/>
      <c r="C219" s="16" t="s">
        <v>21</v>
      </c>
      <c r="D219" s="17">
        <f t="shared" si="18"/>
        <v>0</v>
      </c>
      <c r="E219" s="17">
        <f t="shared" si="18"/>
        <v>0</v>
      </c>
      <c r="F219" s="17">
        <f t="shared" si="18"/>
        <v>0</v>
      </c>
      <c r="G219" s="17">
        <f t="shared" si="18"/>
        <v>0</v>
      </c>
      <c r="H219" s="17">
        <f t="shared" si="18"/>
        <v>0</v>
      </c>
      <c r="I219" s="13">
        <v>0</v>
      </c>
      <c r="J219" s="13">
        <v>0</v>
      </c>
      <c r="K219" s="13">
        <v>0</v>
      </c>
    </row>
    <row r="220" spans="1:11" x14ac:dyDescent="0.25">
      <c r="A220" s="105" t="s">
        <v>71</v>
      </c>
      <c r="B220" s="105" t="s">
        <v>32</v>
      </c>
      <c r="C220" s="16" t="s">
        <v>17</v>
      </c>
      <c r="D220" s="17">
        <f>D221+D222+D223+D224</f>
        <v>15</v>
      </c>
      <c r="E220" s="17">
        <f>E221+E222+E223+E224</f>
        <v>15</v>
      </c>
      <c r="F220" s="17">
        <f>F221+F222+F223+F224</f>
        <v>15</v>
      </c>
      <c r="G220" s="17">
        <f>G221+G222+G223+G224</f>
        <v>0</v>
      </c>
      <c r="H220" s="17">
        <f>H221+H222+H223+H224</f>
        <v>0</v>
      </c>
      <c r="I220" s="13">
        <f>G220/D220*100</f>
        <v>0</v>
      </c>
      <c r="J220" s="13">
        <f>G220/E220*100</f>
        <v>0</v>
      </c>
      <c r="K220" s="13">
        <f>G220/F220*100</f>
        <v>0</v>
      </c>
    </row>
    <row r="221" spans="1:11" ht="30" x14ac:dyDescent="0.25">
      <c r="A221" s="106"/>
      <c r="B221" s="106"/>
      <c r="C221" s="16" t="s">
        <v>18</v>
      </c>
      <c r="D221" s="17">
        <v>15</v>
      </c>
      <c r="E221" s="17">
        <v>15</v>
      </c>
      <c r="F221" s="17">
        <v>15</v>
      </c>
      <c r="G221" s="17">
        <v>0</v>
      </c>
      <c r="H221" s="17">
        <v>0</v>
      </c>
      <c r="I221" s="13">
        <f>G221/D221*100</f>
        <v>0</v>
      </c>
      <c r="J221" s="13">
        <f>G221/E221*100</f>
        <v>0</v>
      </c>
      <c r="K221" s="13">
        <f>G221/F221*100</f>
        <v>0</v>
      </c>
    </row>
    <row r="222" spans="1:11" ht="45" x14ac:dyDescent="0.25">
      <c r="A222" s="106"/>
      <c r="B222" s="106"/>
      <c r="C222" s="16" t="s">
        <v>33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3">
        <v>0</v>
      </c>
      <c r="J222" s="13">
        <v>0</v>
      </c>
      <c r="K222" s="13">
        <v>0</v>
      </c>
    </row>
    <row r="223" spans="1:11" ht="45" x14ac:dyDescent="0.25">
      <c r="A223" s="106"/>
      <c r="B223" s="106"/>
      <c r="C223" s="16" t="s">
        <v>20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3">
        <v>0</v>
      </c>
      <c r="J223" s="13">
        <v>0</v>
      </c>
      <c r="K223" s="13">
        <v>0</v>
      </c>
    </row>
    <row r="224" spans="1:11" ht="45" x14ac:dyDescent="0.25">
      <c r="A224" s="107"/>
      <c r="B224" s="107"/>
      <c r="C224" s="16" t="s">
        <v>21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3">
        <v>0</v>
      </c>
      <c r="J224" s="13">
        <v>0</v>
      </c>
      <c r="K224" s="13">
        <v>0</v>
      </c>
    </row>
    <row r="225" spans="1:11" x14ac:dyDescent="0.25">
      <c r="A225" s="105" t="s">
        <v>72</v>
      </c>
      <c r="B225" s="105" t="s">
        <v>73</v>
      </c>
      <c r="C225" s="16" t="s">
        <v>17</v>
      </c>
      <c r="D225" s="17">
        <f>D226+D227+D228+D229</f>
        <v>0</v>
      </c>
      <c r="E225" s="17">
        <f>E226+E227+E228+E229</f>
        <v>0</v>
      </c>
      <c r="F225" s="17">
        <f>F226+F227+F228+F229</f>
        <v>0</v>
      </c>
      <c r="G225" s="17">
        <f>G226+G227+G228+G229</f>
        <v>0</v>
      </c>
      <c r="H225" s="17">
        <f>H226+H227+H228+H229</f>
        <v>0</v>
      </c>
      <c r="I225" s="13">
        <v>0</v>
      </c>
      <c r="J225" s="13">
        <v>0</v>
      </c>
      <c r="K225" s="13">
        <v>0</v>
      </c>
    </row>
    <row r="226" spans="1:11" ht="30" x14ac:dyDescent="0.25">
      <c r="A226" s="106"/>
      <c r="B226" s="106"/>
      <c r="C226" s="16" t="s">
        <v>18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3">
        <v>0</v>
      </c>
      <c r="J226" s="13">
        <v>0</v>
      </c>
      <c r="K226" s="13">
        <v>0</v>
      </c>
    </row>
    <row r="227" spans="1:11" ht="45" x14ac:dyDescent="0.25">
      <c r="A227" s="106"/>
      <c r="B227" s="106"/>
      <c r="C227" s="16" t="s">
        <v>33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3">
        <v>0</v>
      </c>
      <c r="J227" s="13">
        <v>0</v>
      </c>
      <c r="K227" s="13">
        <v>0</v>
      </c>
    </row>
    <row r="228" spans="1:11" ht="45" x14ac:dyDescent="0.25">
      <c r="A228" s="106"/>
      <c r="B228" s="106"/>
      <c r="C228" s="16" t="s">
        <v>20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3">
        <v>0</v>
      </c>
      <c r="J228" s="13">
        <v>0</v>
      </c>
      <c r="K228" s="13">
        <v>0</v>
      </c>
    </row>
    <row r="229" spans="1:11" ht="45" x14ac:dyDescent="0.25">
      <c r="A229" s="107"/>
      <c r="B229" s="107"/>
      <c r="C229" s="16" t="s">
        <v>21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3">
        <v>0</v>
      </c>
      <c r="J229" s="13">
        <v>0</v>
      </c>
      <c r="K229" s="13">
        <v>0</v>
      </c>
    </row>
    <row r="230" spans="1:11" x14ac:dyDescent="0.25">
      <c r="A230" s="105" t="s">
        <v>74</v>
      </c>
      <c r="B230" s="105" t="s">
        <v>73</v>
      </c>
      <c r="C230" s="16" t="s">
        <v>17</v>
      </c>
      <c r="D230" s="17">
        <f>D231+D232+D233+D234</f>
        <v>0</v>
      </c>
      <c r="E230" s="17">
        <f>E231+E232+E233+E234</f>
        <v>0</v>
      </c>
      <c r="F230" s="17">
        <f>F231+F232+F233+F234</f>
        <v>0</v>
      </c>
      <c r="G230" s="17">
        <f>G231+G232+G233+G234</f>
        <v>0</v>
      </c>
      <c r="H230" s="17">
        <f>H231+H232+H233+H234</f>
        <v>0</v>
      </c>
      <c r="I230" s="13">
        <v>0</v>
      </c>
      <c r="J230" s="13">
        <v>0</v>
      </c>
      <c r="K230" s="13">
        <v>0</v>
      </c>
    </row>
    <row r="231" spans="1:11" ht="30" x14ac:dyDescent="0.25">
      <c r="A231" s="106"/>
      <c r="B231" s="106"/>
      <c r="C231" s="16" t="s">
        <v>18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3">
        <v>0</v>
      </c>
      <c r="J231" s="13">
        <v>0</v>
      </c>
      <c r="K231" s="13">
        <v>0</v>
      </c>
    </row>
    <row r="232" spans="1:11" ht="45" x14ac:dyDescent="0.25">
      <c r="A232" s="106"/>
      <c r="B232" s="106"/>
      <c r="C232" s="16" t="s">
        <v>33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3">
        <v>0</v>
      </c>
      <c r="J232" s="13">
        <v>0</v>
      </c>
      <c r="K232" s="13">
        <v>0</v>
      </c>
    </row>
    <row r="233" spans="1:11" ht="45" x14ac:dyDescent="0.25">
      <c r="A233" s="106"/>
      <c r="B233" s="106"/>
      <c r="C233" s="16" t="s">
        <v>20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3">
        <v>0</v>
      </c>
      <c r="J233" s="13">
        <v>0</v>
      </c>
      <c r="K233" s="13">
        <v>0</v>
      </c>
    </row>
    <row r="234" spans="1:11" ht="45" x14ac:dyDescent="0.25">
      <c r="A234" s="107"/>
      <c r="B234" s="107"/>
      <c r="C234" s="16" t="s">
        <v>21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3">
        <v>0</v>
      </c>
      <c r="J234" s="13">
        <v>0</v>
      </c>
      <c r="K234" s="13">
        <v>0</v>
      </c>
    </row>
    <row r="235" spans="1:11" x14ac:dyDescent="0.25">
      <c r="A235" s="105" t="s">
        <v>75</v>
      </c>
      <c r="B235" s="105" t="s">
        <v>23</v>
      </c>
      <c r="C235" s="16" t="s">
        <v>17</v>
      </c>
      <c r="D235" s="17">
        <f>D236+D237+D238+D239</f>
        <v>10</v>
      </c>
      <c r="E235" s="17">
        <f>E236+E237+E238+E239</f>
        <v>10</v>
      </c>
      <c r="F235" s="17">
        <f>F236+F237+F238+F239</f>
        <v>10</v>
      </c>
      <c r="G235" s="17">
        <f>G236+G237+G238+G239</f>
        <v>10</v>
      </c>
      <c r="H235" s="17">
        <f>H236+H237+H238+H239</f>
        <v>10</v>
      </c>
      <c r="I235" s="13">
        <f>G235/D235*100</f>
        <v>100</v>
      </c>
      <c r="J235" s="13">
        <f>G235/E235*100</f>
        <v>100</v>
      </c>
      <c r="K235" s="13">
        <f>G235/F235*100</f>
        <v>100</v>
      </c>
    </row>
    <row r="236" spans="1:11" ht="30" x14ac:dyDescent="0.25">
      <c r="A236" s="106"/>
      <c r="B236" s="106"/>
      <c r="C236" s="16" t="s">
        <v>18</v>
      </c>
      <c r="D236" s="17">
        <v>10</v>
      </c>
      <c r="E236" s="17">
        <v>10</v>
      </c>
      <c r="F236" s="17">
        <v>10</v>
      </c>
      <c r="G236" s="17">
        <v>10</v>
      </c>
      <c r="H236" s="17">
        <v>10</v>
      </c>
      <c r="I236" s="13">
        <f>G236/D236*100</f>
        <v>100</v>
      </c>
      <c r="J236" s="13">
        <f>G236/E236*100</f>
        <v>100</v>
      </c>
      <c r="K236" s="13">
        <f>G236/F236*100</f>
        <v>100</v>
      </c>
    </row>
    <row r="237" spans="1:11" ht="45" x14ac:dyDescent="0.25">
      <c r="A237" s="106"/>
      <c r="B237" s="106"/>
      <c r="C237" s="16" t="s">
        <v>33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3">
        <v>0</v>
      </c>
      <c r="J237" s="13">
        <v>0</v>
      </c>
      <c r="K237" s="13">
        <v>0</v>
      </c>
    </row>
    <row r="238" spans="1:11" ht="45" x14ac:dyDescent="0.25">
      <c r="A238" s="106"/>
      <c r="B238" s="106"/>
      <c r="C238" s="16" t="s">
        <v>20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3">
        <v>0</v>
      </c>
      <c r="J238" s="13">
        <v>0</v>
      </c>
      <c r="K238" s="13">
        <v>0</v>
      </c>
    </row>
    <row r="239" spans="1:11" ht="45" x14ac:dyDescent="0.25">
      <c r="A239" s="107"/>
      <c r="B239" s="107"/>
      <c r="C239" s="16" t="s">
        <v>21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3">
        <v>0</v>
      </c>
      <c r="J239" s="13">
        <v>0</v>
      </c>
      <c r="K239" s="13">
        <v>0</v>
      </c>
    </row>
    <row r="240" spans="1:11" x14ac:dyDescent="0.25">
      <c r="A240" s="105" t="s">
        <v>76</v>
      </c>
      <c r="B240" s="105" t="s">
        <v>23</v>
      </c>
      <c r="C240" s="16" t="s">
        <v>17</v>
      </c>
      <c r="D240" s="17">
        <f>D241+D242+D243+D244</f>
        <v>20</v>
      </c>
      <c r="E240" s="17">
        <f>E241+E242+E243+E244</f>
        <v>20</v>
      </c>
      <c r="F240" s="17">
        <f>F241+F242+F243+F244</f>
        <v>20</v>
      </c>
      <c r="G240" s="17">
        <f>G241+G242+G243+G244</f>
        <v>0</v>
      </c>
      <c r="H240" s="17">
        <f>H241+H242+H243+H244</f>
        <v>0</v>
      </c>
      <c r="I240" s="13">
        <f>G240/D240*100</f>
        <v>0</v>
      </c>
      <c r="J240" s="13">
        <f>G240/E240*100</f>
        <v>0</v>
      </c>
      <c r="K240" s="13">
        <f>G240/F240*100</f>
        <v>0</v>
      </c>
    </row>
    <row r="241" spans="1:11" ht="30" x14ac:dyDescent="0.25">
      <c r="A241" s="106"/>
      <c r="B241" s="106"/>
      <c r="C241" s="16" t="s">
        <v>18</v>
      </c>
      <c r="D241" s="17">
        <v>20</v>
      </c>
      <c r="E241" s="17">
        <v>20</v>
      </c>
      <c r="F241" s="17">
        <v>20</v>
      </c>
      <c r="G241" s="17">
        <v>0</v>
      </c>
      <c r="H241" s="17">
        <v>0</v>
      </c>
      <c r="I241" s="13">
        <f>G241/D241*100</f>
        <v>0</v>
      </c>
      <c r="J241" s="13">
        <f>G241/E241*100</f>
        <v>0</v>
      </c>
      <c r="K241" s="13">
        <f>G241/F241*100</f>
        <v>0</v>
      </c>
    </row>
    <row r="242" spans="1:11" ht="45" x14ac:dyDescent="0.25">
      <c r="A242" s="106"/>
      <c r="B242" s="106"/>
      <c r="C242" s="16" t="s">
        <v>33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3">
        <v>0</v>
      </c>
      <c r="J242" s="13">
        <v>0</v>
      </c>
      <c r="K242" s="13">
        <v>0</v>
      </c>
    </row>
    <row r="243" spans="1:11" ht="45" x14ac:dyDescent="0.25">
      <c r="A243" s="106"/>
      <c r="B243" s="106"/>
      <c r="C243" s="16" t="s">
        <v>20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3">
        <v>0</v>
      </c>
      <c r="J243" s="13">
        <v>0</v>
      </c>
      <c r="K243" s="13">
        <v>0</v>
      </c>
    </row>
    <row r="244" spans="1:11" ht="45" x14ac:dyDescent="0.25">
      <c r="A244" s="107"/>
      <c r="B244" s="107"/>
      <c r="C244" s="16" t="s">
        <v>21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3">
        <v>0</v>
      </c>
      <c r="J244" s="13">
        <v>0</v>
      </c>
      <c r="K244" s="13">
        <v>0</v>
      </c>
    </row>
    <row r="245" spans="1:11" x14ac:dyDescent="0.25">
      <c r="A245" s="105" t="s">
        <v>77</v>
      </c>
      <c r="B245" s="105" t="s">
        <v>24</v>
      </c>
      <c r="C245" s="16" t="s">
        <v>17</v>
      </c>
      <c r="D245" s="17">
        <f>D246+D247+D248+D249</f>
        <v>50</v>
      </c>
      <c r="E245" s="17">
        <f>E246+E247+E248+E249</f>
        <v>50</v>
      </c>
      <c r="F245" s="17">
        <f>F246+F247+F248+F249</f>
        <v>31</v>
      </c>
      <c r="G245" s="17">
        <f>G246+G247+G248+G249</f>
        <v>0</v>
      </c>
      <c r="H245" s="17">
        <f>H246+H247+H248+H249</f>
        <v>0</v>
      </c>
      <c r="I245" s="13">
        <f>G245/D245*100</f>
        <v>0</v>
      </c>
      <c r="J245" s="13">
        <f>G245/E245*100</f>
        <v>0</v>
      </c>
      <c r="K245" s="13">
        <f>G245/F245*100</f>
        <v>0</v>
      </c>
    </row>
    <row r="246" spans="1:11" ht="30" x14ac:dyDescent="0.25">
      <c r="A246" s="106"/>
      <c r="B246" s="106"/>
      <c r="C246" s="16" t="s">
        <v>18</v>
      </c>
      <c r="D246" s="17">
        <v>50</v>
      </c>
      <c r="E246" s="17">
        <v>50</v>
      </c>
      <c r="F246" s="17">
        <v>31</v>
      </c>
      <c r="G246" s="17">
        <v>0</v>
      </c>
      <c r="H246" s="17">
        <v>0</v>
      </c>
      <c r="I246" s="13">
        <f>G246/D246*100</f>
        <v>0</v>
      </c>
      <c r="J246" s="13">
        <f>G246/E246*100</f>
        <v>0</v>
      </c>
      <c r="K246" s="13">
        <f>G246/F246*100</f>
        <v>0</v>
      </c>
    </row>
    <row r="247" spans="1:11" ht="45" x14ac:dyDescent="0.25">
      <c r="A247" s="106"/>
      <c r="B247" s="106"/>
      <c r="C247" s="16" t="s">
        <v>33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3">
        <v>0</v>
      </c>
      <c r="J247" s="13">
        <v>0</v>
      </c>
      <c r="K247" s="13">
        <v>0</v>
      </c>
    </row>
    <row r="248" spans="1:11" ht="45" x14ac:dyDescent="0.25">
      <c r="A248" s="106"/>
      <c r="B248" s="106"/>
      <c r="C248" s="16" t="s">
        <v>20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3">
        <v>0</v>
      </c>
      <c r="J248" s="13">
        <v>0</v>
      </c>
      <c r="K248" s="13">
        <v>0</v>
      </c>
    </row>
    <row r="249" spans="1:11" ht="45" x14ac:dyDescent="0.25">
      <c r="A249" s="107"/>
      <c r="B249" s="107"/>
      <c r="C249" s="16" t="s">
        <v>21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3">
        <v>0</v>
      </c>
      <c r="J249" s="13">
        <v>0</v>
      </c>
      <c r="K249" s="13">
        <v>0</v>
      </c>
    </row>
    <row r="250" spans="1:11" x14ac:dyDescent="0.25">
      <c r="A250" s="105" t="s">
        <v>78</v>
      </c>
      <c r="B250" s="105" t="s">
        <v>24</v>
      </c>
      <c r="C250" s="16" t="s">
        <v>17</v>
      </c>
      <c r="D250" s="17">
        <f>D251+D252+D253+D254</f>
        <v>15</v>
      </c>
      <c r="E250" s="17">
        <f>E251+E252+E253+E254</f>
        <v>15</v>
      </c>
      <c r="F250" s="17">
        <f>F251+F252+F253+F254</f>
        <v>15</v>
      </c>
      <c r="G250" s="17">
        <f>G251+G252+G253+G254</f>
        <v>0</v>
      </c>
      <c r="H250" s="17">
        <f>H251+H252+H253+H254</f>
        <v>0</v>
      </c>
      <c r="I250" s="13">
        <f>G250/D250*100</f>
        <v>0</v>
      </c>
      <c r="J250" s="13">
        <f>G250/E250*100</f>
        <v>0</v>
      </c>
      <c r="K250" s="13">
        <f>G250/F250*100</f>
        <v>0</v>
      </c>
    </row>
    <row r="251" spans="1:11" ht="30" x14ac:dyDescent="0.25">
      <c r="A251" s="106"/>
      <c r="B251" s="106"/>
      <c r="C251" s="16" t="s">
        <v>18</v>
      </c>
      <c r="D251" s="17">
        <v>15</v>
      </c>
      <c r="E251" s="17">
        <v>15</v>
      </c>
      <c r="F251" s="17">
        <v>15</v>
      </c>
      <c r="G251" s="17">
        <v>0</v>
      </c>
      <c r="H251" s="17">
        <v>0</v>
      </c>
      <c r="I251" s="13">
        <f>G251/D251*100</f>
        <v>0</v>
      </c>
      <c r="J251" s="13">
        <f>G251/E251*100</f>
        <v>0</v>
      </c>
      <c r="K251" s="13">
        <f>G251/F251*100</f>
        <v>0</v>
      </c>
    </row>
    <row r="252" spans="1:11" ht="45" x14ac:dyDescent="0.25">
      <c r="A252" s="106"/>
      <c r="B252" s="106"/>
      <c r="C252" s="16" t="s">
        <v>33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  <c r="I252" s="13">
        <v>0</v>
      </c>
      <c r="J252" s="13">
        <v>0</v>
      </c>
      <c r="K252" s="13">
        <v>0</v>
      </c>
    </row>
    <row r="253" spans="1:11" ht="45" x14ac:dyDescent="0.25">
      <c r="A253" s="106"/>
      <c r="B253" s="106"/>
      <c r="C253" s="16" t="s">
        <v>20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3">
        <v>0</v>
      </c>
      <c r="J253" s="13">
        <v>0</v>
      </c>
      <c r="K253" s="13">
        <v>0</v>
      </c>
    </row>
    <row r="254" spans="1:11" ht="45" x14ac:dyDescent="0.25">
      <c r="A254" s="107"/>
      <c r="B254" s="107"/>
      <c r="C254" s="16" t="s">
        <v>21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  <c r="I254" s="13">
        <v>0</v>
      </c>
      <c r="J254" s="13">
        <v>0</v>
      </c>
      <c r="K254" s="13">
        <v>0</v>
      </c>
    </row>
    <row r="255" spans="1:11" x14ac:dyDescent="0.25">
      <c r="A255" s="105" t="s">
        <v>79</v>
      </c>
      <c r="B255" s="105" t="s">
        <v>43</v>
      </c>
      <c r="C255" s="16" t="s">
        <v>17</v>
      </c>
      <c r="D255" s="17">
        <f>D256+D257+D258+D259</f>
        <v>0</v>
      </c>
      <c r="E255" s="17">
        <f>E256+E257+E258+E259</f>
        <v>0</v>
      </c>
      <c r="F255" s="17">
        <f>F256+F257+F258+F259</f>
        <v>0</v>
      </c>
      <c r="G255" s="17">
        <f>G256+G257+G258+G259</f>
        <v>0</v>
      </c>
      <c r="H255" s="17">
        <f>H256+H257+H258+H259</f>
        <v>0</v>
      </c>
      <c r="I255" s="13">
        <v>0</v>
      </c>
      <c r="J255" s="13">
        <v>0</v>
      </c>
      <c r="K255" s="13">
        <v>0</v>
      </c>
    </row>
    <row r="256" spans="1:11" ht="30" x14ac:dyDescent="0.25">
      <c r="A256" s="106"/>
      <c r="B256" s="106"/>
      <c r="C256" s="16" t="s">
        <v>18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3">
        <v>0</v>
      </c>
      <c r="J256" s="13">
        <v>0</v>
      </c>
      <c r="K256" s="13">
        <v>0</v>
      </c>
    </row>
    <row r="257" spans="1:11" ht="45" x14ac:dyDescent="0.25">
      <c r="A257" s="106"/>
      <c r="B257" s="106"/>
      <c r="C257" s="16" t="s">
        <v>33</v>
      </c>
      <c r="D257" s="17">
        <v>0</v>
      </c>
      <c r="E257" s="17">
        <v>0</v>
      </c>
      <c r="F257" s="17">
        <v>0</v>
      </c>
      <c r="G257" s="17">
        <v>0</v>
      </c>
      <c r="H257" s="17">
        <v>0</v>
      </c>
      <c r="I257" s="13">
        <v>0</v>
      </c>
      <c r="J257" s="13">
        <v>0</v>
      </c>
      <c r="K257" s="13">
        <v>0</v>
      </c>
    </row>
    <row r="258" spans="1:11" ht="45" x14ac:dyDescent="0.25">
      <c r="A258" s="106"/>
      <c r="B258" s="106"/>
      <c r="C258" s="16" t="s">
        <v>20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3">
        <v>0</v>
      </c>
      <c r="J258" s="13">
        <v>0</v>
      </c>
      <c r="K258" s="13">
        <v>0</v>
      </c>
    </row>
    <row r="259" spans="1:11" ht="45" x14ac:dyDescent="0.25">
      <c r="A259" s="107"/>
      <c r="B259" s="107"/>
      <c r="C259" s="16" t="s">
        <v>21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3">
        <v>0</v>
      </c>
      <c r="J259" s="13">
        <v>0</v>
      </c>
      <c r="K259" s="13">
        <v>0</v>
      </c>
    </row>
    <row r="260" spans="1:11" x14ac:dyDescent="0.25">
      <c r="A260" s="105" t="s">
        <v>80</v>
      </c>
      <c r="B260" s="108" t="s">
        <v>25</v>
      </c>
      <c r="C260" s="16" t="s">
        <v>17</v>
      </c>
      <c r="D260" s="17">
        <f>D261+D262+D263+D264</f>
        <v>0</v>
      </c>
      <c r="E260" s="17">
        <f>E261+E262+E263+E264</f>
        <v>0</v>
      </c>
      <c r="F260" s="17">
        <f>F261+F262+F263+F264</f>
        <v>0</v>
      </c>
      <c r="G260" s="17">
        <f>G261+G262+G263+G264</f>
        <v>0</v>
      </c>
      <c r="H260" s="17">
        <f>H261+H262+H263+H264</f>
        <v>0</v>
      </c>
      <c r="I260" s="13">
        <v>0</v>
      </c>
      <c r="J260" s="13">
        <v>0</v>
      </c>
      <c r="K260" s="13">
        <v>0</v>
      </c>
    </row>
    <row r="261" spans="1:11" ht="30" x14ac:dyDescent="0.25">
      <c r="A261" s="106"/>
      <c r="B261" s="108"/>
      <c r="C261" s="16" t="s">
        <v>18</v>
      </c>
      <c r="D261" s="17">
        <v>0</v>
      </c>
      <c r="E261" s="17">
        <v>0</v>
      </c>
      <c r="F261" s="17">
        <f>591-591</f>
        <v>0</v>
      </c>
      <c r="G261" s="17">
        <f>591-591</f>
        <v>0</v>
      </c>
      <c r="H261" s="17">
        <f>591-591</f>
        <v>0</v>
      </c>
      <c r="I261" s="13">
        <v>0</v>
      </c>
      <c r="J261" s="13">
        <v>0</v>
      </c>
      <c r="K261" s="13">
        <v>0</v>
      </c>
    </row>
    <row r="262" spans="1:11" ht="45" x14ac:dyDescent="0.25">
      <c r="A262" s="106"/>
      <c r="B262" s="108"/>
      <c r="C262" s="16" t="s">
        <v>33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3">
        <v>0</v>
      </c>
      <c r="J262" s="13">
        <v>0</v>
      </c>
      <c r="K262" s="13">
        <v>0</v>
      </c>
    </row>
    <row r="263" spans="1:11" ht="45" x14ac:dyDescent="0.25">
      <c r="A263" s="106"/>
      <c r="B263" s="108"/>
      <c r="C263" s="16" t="s">
        <v>20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3">
        <v>0</v>
      </c>
      <c r="J263" s="13">
        <v>0</v>
      </c>
      <c r="K263" s="13">
        <v>0</v>
      </c>
    </row>
    <row r="264" spans="1:11" ht="45" x14ac:dyDescent="0.25">
      <c r="A264" s="107"/>
      <c r="B264" s="108"/>
      <c r="C264" s="16" t="s">
        <v>21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3">
        <v>0</v>
      </c>
      <c r="J264" s="13">
        <v>0</v>
      </c>
      <c r="K264" s="13">
        <v>0</v>
      </c>
    </row>
    <row r="265" spans="1:11" x14ac:dyDescent="0.25">
      <c r="A265" s="105" t="s">
        <v>81</v>
      </c>
      <c r="B265" s="108" t="s">
        <v>25</v>
      </c>
      <c r="C265" s="16" t="s">
        <v>17</v>
      </c>
      <c r="D265" s="17">
        <f>D266+D267+D268+D269</f>
        <v>0</v>
      </c>
      <c r="E265" s="17">
        <f>E266+E267+E268+E269</f>
        <v>0</v>
      </c>
      <c r="F265" s="17">
        <f>F266+F267+F268+F269</f>
        <v>0</v>
      </c>
      <c r="G265" s="17">
        <f>G266+G267+G268+G269</f>
        <v>0</v>
      </c>
      <c r="H265" s="17">
        <f>H266+H267+H268+H269</f>
        <v>0</v>
      </c>
      <c r="I265" s="13">
        <v>0</v>
      </c>
      <c r="J265" s="13">
        <v>0</v>
      </c>
      <c r="K265" s="13">
        <v>0</v>
      </c>
    </row>
    <row r="266" spans="1:11" ht="30" x14ac:dyDescent="0.25">
      <c r="A266" s="106"/>
      <c r="B266" s="108"/>
      <c r="C266" s="16" t="s">
        <v>18</v>
      </c>
      <c r="D266" s="17">
        <v>0</v>
      </c>
      <c r="E266" s="17">
        <v>0</v>
      </c>
      <c r="F266" s="17">
        <f>114-114</f>
        <v>0</v>
      </c>
      <c r="G266" s="17">
        <f>114-114</f>
        <v>0</v>
      </c>
      <c r="H266" s="17">
        <f>114-114</f>
        <v>0</v>
      </c>
      <c r="I266" s="13">
        <v>0</v>
      </c>
      <c r="J266" s="13">
        <v>0</v>
      </c>
      <c r="K266" s="13">
        <v>0</v>
      </c>
    </row>
    <row r="267" spans="1:11" ht="45" x14ac:dyDescent="0.25">
      <c r="A267" s="106"/>
      <c r="B267" s="108"/>
      <c r="C267" s="16" t="s">
        <v>33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  <c r="I267" s="13">
        <v>0</v>
      </c>
      <c r="J267" s="13">
        <v>0</v>
      </c>
      <c r="K267" s="13">
        <v>0</v>
      </c>
    </row>
    <row r="268" spans="1:11" ht="45" x14ac:dyDescent="0.25">
      <c r="A268" s="106"/>
      <c r="B268" s="108"/>
      <c r="C268" s="16" t="s">
        <v>20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3">
        <v>0</v>
      </c>
      <c r="J268" s="13">
        <v>0</v>
      </c>
      <c r="K268" s="13">
        <v>0</v>
      </c>
    </row>
    <row r="269" spans="1:11" ht="45" x14ac:dyDescent="0.25">
      <c r="A269" s="107"/>
      <c r="B269" s="108"/>
      <c r="C269" s="16" t="s">
        <v>21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3">
        <v>0</v>
      </c>
      <c r="J269" s="13">
        <v>0</v>
      </c>
      <c r="K269" s="13">
        <v>0</v>
      </c>
    </row>
    <row r="270" spans="1:11" x14ac:dyDescent="0.25">
      <c r="A270" s="105" t="s">
        <v>82</v>
      </c>
      <c r="B270" s="108" t="s">
        <v>25</v>
      </c>
      <c r="C270" s="16" t="s">
        <v>17</v>
      </c>
      <c r="D270" s="17">
        <f>D271+D272+D273+D274</f>
        <v>0</v>
      </c>
      <c r="E270" s="17">
        <f>E271+E272+E273+E274</f>
        <v>0</v>
      </c>
      <c r="F270" s="17">
        <f>F271+F272+F273+F274</f>
        <v>0</v>
      </c>
      <c r="G270" s="17">
        <f>G271+G272+G273+G274</f>
        <v>0</v>
      </c>
      <c r="H270" s="17">
        <f>H271+H272+H273+H274</f>
        <v>0</v>
      </c>
      <c r="I270" s="13">
        <v>0</v>
      </c>
      <c r="J270" s="13">
        <v>0</v>
      </c>
      <c r="K270" s="13">
        <v>0</v>
      </c>
    </row>
    <row r="271" spans="1:11" ht="30" x14ac:dyDescent="0.25">
      <c r="A271" s="106"/>
      <c r="B271" s="108"/>
      <c r="C271" s="16" t="s">
        <v>18</v>
      </c>
      <c r="D271" s="17">
        <v>0</v>
      </c>
      <c r="E271" s="17">
        <v>0</v>
      </c>
      <c r="F271" s="17">
        <f>227-227</f>
        <v>0</v>
      </c>
      <c r="G271" s="17">
        <f>227-227</f>
        <v>0</v>
      </c>
      <c r="H271" s="17">
        <f>227-227</f>
        <v>0</v>
      </c>
      <c r="I271" s="13">
        <v>0</v>
      </c>
      <c r="J271" s="13">
        <v>0</v>
      </c>
      <c r="K271" s="13">
        <v>0</v>
      </c>
    </row>
    <row r="272" spans="1:11" ht="45" x14ac:dyDescent="0.25">
      <c r="A272" s="106"/>
      <c r="B272" s="108"/>
      <c r="C272" s="16" t="s">
        <v>33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3">
        <v>0</v>
      </c>
      <c r="J272" s="13">
        <v>0</v>
      </c>
      <c r="K272" s="13">
        <v>0</v>
      </c>
    </row>
    <row r="273" spans="1:11" ht="45" x14ac:dyDescent="0.25">
      <c r="A273" s="106"/>
      <c r="B273" s="108"/>
      <c r="C273" s="16" t="s">
        <v>20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3">
        <v>0</v>
      </c>
      <c r="J273" s="13">
        <v>0</v>
      </c>
      <c r="K273" s="13">
        <v>0</v>
      </c>
    </row>
    <row r="274" spans="1:11" ht="45" x14ac:dyDescent="0.25">
      <c r="A274" s="107"/>
      <c r="B274" s="108"/>
      <c r="C274" s="16" t="s">
        <v>21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3">
        <v>0</v>
      </c>
      <c r="J274" s="13">
        <v>0</v>
      </c>
      <c r="K274" s="13">
        <v>0</v>
      </c>
    </row>
    <row r="275" spans="1:11" x14ac:dyDescent="0.25">
      <c r="A275" s="105" t="s">
        <v>83</v>
      </c>
      <c r="B275" s="105" t="s">
        <v>84</v>
      </c>
      <c r="C275" s="16" t="s">
        <v>17</v>
      </c>
      <c r="D275" s="17">
        <f>D276+D277+D278+D279</f>
        <v>15</v>
      </c>
      <c r="E275" s="17">
        <f>E276+E277+E278+E279</f>
        <v>15</v>
      </c>
      <c r="F275" s="17">
        <f>F276+F277+F278+F279</f>
        <v>15</v>
      </c>
      <c r="G275" s="17">
        <f>G276+G277+G278+G279</f>
        <v>0</v>
      </c>
      <c r="H275" s="17">
        <f>H276+H277+H278+H279</f>
        <v>0</v>
      </c>
      <c r="I275" s="13">
        <f>G275/D275*100</f>
        <v>0</v>
      </c>
      <c r="J275" s="13">
        <f>G275/E275*100</f>
        <v>0</v>
      </c>
      <c r="K275" s="13">
        <f>G275/F275*100</f>
        <v>0</v>
      </c>
    </row>
    <row r="276" spans="1:11" ht="30" x14ac:dyDescent="0.25">
      <c r="A276" s="106"/>
      <c r="B276" s="106"/>
      <c r="C276" s="16" t="s">
        <v>18</v>
      </c>
      <c r="D276" s="17">
        <v>15</v>
      </c>
      <c r="E276" s="17">
        <v>15</v>
      </c>
      <c r="F276" s="17">
        <v>15</v>
      </c>
      <c r="G276" s="17">
        <v>0</v>
      </c>
      <c r="H276" s="17">
        <v>0</v>
      </c>
      <c r="I276" s="13">
        <f>G276/D276*100</f>
        <v>0</v>
      </c>
      <c r="J276" s="13">
        <f>G276/E276*100</f>
        <v>0</v>
      </c>
      <c r="K276" s="13">
        <f>G276/F276*100</f>
        <v>0</v>
      </c>
    </row>
    <row r="277" spans="1:11" ht="45" x14ac:dyDescent="0.25">
      <c r="A277" s="106"/>
      <c r="B277" s="106"/>
      <c r="C277" s="16" t="s">
        <v>33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3">
        <v>0</v>
      </c>
      <c r="J277" s="13">
        <v>0</v>
      </c>
      <c r="K277" s="13">
        <v>0</v>
      </c>
    </row>
    <row r="278" spans="1:11" ht="45" x14ac:dyDescent="0.25">
      <c r="A278" s="106"/>
      <c r="B278" s="106"/>
      <c r="C278" s="16" t="s">
        <v>20</v>
      </c>
      <c r="D278" s="17">
        <v>0</v>
      </c>
      <c r="E278" s="17">
        <v>0</v>
      </c>
      <c r="F278" s="17">
        <v>0</v>
      </c>
      <c r="G278" s="17">
        <v>0</v>
      </c>
      <c r="H278" s="17">
        <v>0</v>
      </c>
      <c r="I278" s="13">
        <v>0</v>
      </c>
      <c r="J278" s="13">
        <v>0</v>
      </c>
      <c r="K278" s="13">
        <v>0</v>
      </c>
    </row>
    <row r="279" spans="1:11" ht="45" x14ac:dyDescent="0.25">
      <c r="A279" s="107"/>
      <c r="B279" s="107"/>
      <c r="C279" s="16" t="s">
        <v>21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3">
        <v>0</v>
      </c>
      <c r="J279" s="13">
        <v>0</v>
      </c>
      <c r="K279" s="13">
        <v>0</v>
      </c>
    </row>
    <row r="280" spans="1:11" x14ac:dyDescent="0.25">
      <c r="A280" s="105" t="s">
        <v>85</v>
      </c>
      <c r="B280" s="108" t="s">
        <v>86</v>
      </c>
      <c r="C280" s="16" t="s">
        <v>17</v>
      </c>
      <c r="D280" s="17">
        <f>D281+D282+D283+D284</f>
        <v>200</v>
      </c>
      <c r="E280" s="17">
        <f>E281+E282+E283+E284</f>
        <v>0</v>
      </c>
      <c r="F280" s="17">
        <f>F281+F282+F283+F284</f>
        <v>0</v>
      </c>
      <c r="G280" s="17">
        <f>G281+G282+G283+G284</f>
        <v>0</v>
      </c>
      <c r="H280" s="17">
        <f>H281+H282+H283+H284</f>
        <v>0</v>
      </c>
      <c r="I280" s="13">
        <v>0</v>
      </c>
      <c r="J280" s="13">
        <v>0</v>
      </c>
      <c r="K280" s="13">
        <v>0</v>
      </c>
    </row>
    <row r="281" spans="1:11" ht="30" x14ac:dyDescent="0.25">
      <c r="A281" s="106"/>
      <c r="B281" s="108"/>
      <c r="C281" s="16" t="s">
        <v>18</v>
      </c>
      <c r="D281" s="17">
        <f>D287+D292+D297</f>
        <v>0</v>
      </c>
      <c r="E281" s="17">
        <f>E287+E292+E297</f>
        <v>0</v>
      </c>
      <c r="F281" s="17">
        <f>F287+F292+F297</f>
        <v>0</v>
      </c>
      <c r="G281" s="17">
        <f>G287+G292+G297</f>
        <v>0</v>
      </c>
      <c r="H281" s="17">
        <f>H287+H292+H297</f>
        <v>0</v>
      </c>
      <c r="I281" s="13">
        <v>0</v>
      </c>
      <c r="J281" s="13">
        <v>0</v>
      </c>
      <c r="K281" s="13">
        <v>0</v>
      </c>
    </row>
    <row r="282" spans="1:11" ht="45" x14ac:dyDescent="0.25">
      <c r="A282" s="106"/>
      <c r="B282" s="108"/>
      <c r="C282" s="16" t="s">
        <v>33</v>
      </c>
      <c r="D282" s="17">
        <f t="shared" ref="D282:H284" si="19">D288+D293+D298</f>
        <v>0</v>
      </c>
      <c r="E282" s="17">
        <f t="shared" si="19"/>
        <v>0</v>
      </c>
      <c r="F282" s="17">
        <f t="shared" si="19"/>
        <v>0</v>
      </c>
      <c r="G282" s="17">
        <f t="shared" si="19"/>
        <v>0</v>
      </c>
      <c r="H282" s="17">
        <f t="shared" si="19"/>
        <v>0</v>
      </c>
      <c r="I282" s="13">
        <v>0</v>
      </c>
      <c r="J282" s="13">
        <v>0</v>
      </c>
      <c r="K282" s="13">
        <v>0</v>
      </c>
    </row>
    <row r="283" spans="1:11" ht="45" x14ac:dyDescent="0.25">
      <c r="A283" s="106"/>
      <c r="B283" s="108"/>
      <c r="C283" s="16" t="s">
        <v>20</v>
      </c>
      <c r="D283" s="17">
        <f t="shared" si="19"/>
        <v>0</v>
      </c>
      <c r="E283" s="17">
        <f t="shared" si="19"/>
        <v>0</v>
      </c>
      <c r="F283" s="17">
        <f t="shared" si="19"/>
        <v>0</v>
      </c>
      <c r="G283" s="17">
        <f t="shared" si="19"/>
        <v>0</v>
      </c>
      <c r="H283" s="17">
        <f t="shared" si="19"/>
        <v>0</v>
      </c>
      <c r="I283" s="13">
        <v>0</v>
      </c>
      <c r="J283" s="13">
        <v>0</v>
      </c>
      <c r="K283" s="13">
        <v>0</v>
      </c>
    </row>
    <row r="284" spans="1:11" ht="45" x14ac:dyDescent="0.25">
      <c r="A284" s="106"/>
      <c r="B284" s="108"/>
      <c r="C284" s="16" t="s">
        <v>21</v>
      </c>
      <c r="D284" s="17">
        <f t="shared" si="19"/>
        <v>200</v>
      </c>
      <c r="E284" s="17">
        <f t="shared" si="19"/>
        <v>0</v>
      </c>
      <c r="F284" s="17">
        <f t="shared" si="19"/>
        <v>0</v>
      </c>
      <c r="G284" s="17">
        <f t="shared" si="19"/>
        <v>0</v>
      </c>
      <c r="H284" s="17">
        <f t="shared" si="19"/>
        <v>0</v>
      </c>
      <c r="I284" s="13">
        <f>G284/D284*100</f>
        <v>0</v>
      </c>
      <c r="J284" s="13">
        <v>0</v>
      </c>
      <c r="K284" s="13">
        <v>0</v>
      </c>
    </row>
    <row r="285" spans="1:11" x14ac:dyDescent="0.25">
      <c r="A285" s="106"/>
      <c r="B285" s="109" t="s">
        <v>22</v>
      </c>
      <c r="C285" s="110"/>
      <c r="D285" s="110"/>
      <c r="E285" s="110"/>
      <c r="F285" s="110"/>
      <c r="G285" s="110"/>
      <c r="H285" s="110"/>
      <c r="I285" s="110"/>
      <c r="J285" s="110"/>
      <c r="K285" s="111"/>
    </row>
    <row r="286" spans="1:11" x14ac:dyDescent="0.25">
      <c r="A286" s="106"/>
      <c r="B286" s="112" t="s">
        <v>25</v>
      </c>
      <c r="C286" s="16" t="s">
        <v>17</v>
      </c>
      <c r="D286" s="17">
        <f>D287+D288+D289+D290</f>
        <v>0</v>
      </c>
      <c r="E286" s="17">
        <f>E287+E288+E289+E290</f>
        <v>0</v>
      </c>
      <c r="F286" s="17">
        <f>F287+F288+F289+F290</f>
        <v>0</v>
      </c>
      <c r="G286" s="17">
        <f>G287+G288+G289+G290</f>
        <v>0</v>
      </c>
      <c r="H286" s="17">
        <f>H287+H288+H289+H290</f>
        <v>0</v>
      </c>
      <c r="I286" s="13">
        <v>0</v>
      </c>
      <c r="J286" s="13">
        <v>0</v>
      </c>
      <c r="K286" s="13">
        <v>0</v>
      </c>
    </row>
    <row r="287" spans="1:11" ht="30" x14ac:dyDescent="0.25">
      <c r="A287" s="106"/>
      <c r="B287" s="112"/>
      <c r="C287" s="16" t="s">
        <v>18</v>
      </c>
      <c r="D287" s="17">
        <f>D307</f>
        <v>0</v>
      </c>
      <c r="E287" s="17">
        <f>E307</f>
        <v>0</v>
      </c>
      <c r="F287" s="17">
        <f>F307</f>
        <v>0</v>
      </c>
      <c r="G287" s="17">
        <f>G307</f>
        <v>0</v>
      </c>
      <c r="H287" s="17">
        <f>H307</f>
        <v>0</v>
      </c>
      <c r="I287" s="13">
        <v>0</v>
      </c>
      <c r="J287" s="13">
        <v>0</v>
      </c>
      <c r="K287" s="13">
        <v>0</v>
      </c>
    </row>
    <row r="288" spans="1:11" ht="45" x14ac:dyDescent="0.25">
      <c r="A288" s="106"/>
      <c r="B288" s="112"/>
      <c r="C288" s="16" t="s">
        <v>33</v>
      </c>
      <c r="D288" s="17">
        <v>0</v>
      </c>
      <c r="E288" s="17">
        <v>0</v>
      </c>
      <c r="F288" s="17">
        <v>0</v>
      </c>
      <c r="G288" s="17">
        <v>0</v>
      </c>
      <c r="H288" s="17">
        <v>0</v>
      </c>
      <c r="I288" s="13">
        <v>0</v>
      </c>
      <c r="J288" s="13">
        <v>0</v>
      </c>
      <c r="K288" s="13">
        <v>0</v>
      </c>
    </row>
    <row r="289" spans="1:11" ht="45" x14ac:dyDescent="0.25">
      <c r="A289" s="106"/>
      <c r="B289" s="112"/>
      <c r="C289" s="16" t="s">
        <v>20</v>
      </c>
      <c r="D289" s="17">
        <v>0</v>
      </c>
      <c r="E289" s="17">
        <v>0</v>
      </c>
      <c r="F289" s="17">
        <v>0</v>
      </c>
      <c r="G289" s="17">
        <v>0</v>
      </c>
      <c r="H289" s="17">
        <v>0</v>
      </c>
      <c r="I289" s="13">
        <v>0</v>
      </c>
      <c r="J289" s="13">
        <v>0</v>
      </c>
      <c r="K289" s="13">
        <v>0</v>
      </c>
    </row>
    <row r="290" spans="1:11" ht="45" x14ac:dyDescent="0.25">
      <c r="A290" s="106"/>
      <c r="B290" s="112"/>
      <c r="C290" s="16" t="s">
        <v>21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  <c r="I290" s="13">
        <v>0</v>
      </c>
      <c r="J290" s="13">
        <v>0</v>
      </c>
      <c r="K290" s="13">
        <v>0</v>
      </c>
    </row>
    <row r="291" spans="1:11" x14ac:dyDescent="0.25">
      <c r="A291" s="106"/>
      <c r="B291" s="105" t="s">
        <v>43</v>
      </c>
      <c r="C291" s="16" t="s">
        <v>17</v>
      </c>
      <c r="D291" s="17">
        <f>D292+D293+D294+D295</f>
        <v>200</v>
      </c>
      <c r="E291" s="17">
        <f>E292+E293+E294+E295</f>
        <v>0</v>
      </c>
      <c r="F291" s="17">
        <f>F292+F293+F294+F295</f>
        <v>0</v>
      </c>
      <c r="G291" s="17">
        <f>G292+G293+G294+G295</f>
        <v>0</v>
      </c>
      <c r="H291" s="17">
        <f>H292+H293+H294+H295</f>
        <v>0</v>
      </c>
      <c r="I291" s="13">
        <v>0</v>
      </c>
      <c r="J291" s="13">
        <v>0</v>
      </c>
      <c r="K291" s="13">
        <v>0</v>
      </c>
    </row>
    <row r="292" spans="1:11" ht="30" x14ac:dyDescent="0.25">
      <c r="A292" s="106"/>
      <c r="B292" s="106"/>
      <c r="C292" s="16" t="s">
        <v>18</v>
      </c>
      <c r="D292" s="17">
        <f>D317</f>
        <v>0</v>
      </c>
      <c r="E292" s="17">
        <f>E317</f>
        <v>0</v>
      </c>
      <c r="F292" s="17">
        <f>F317</f>
        <v>0</v>
      </c>
      <c r="G292" s="17">
        <f>G317</f>
        <v>0</v>
      </c>
      <c r="H292" s="17">
        <f>H317</f>
        <v>0</v>
      </c>
      <c r="I292" s="13">
        <v>0</v>
      </c>
      <c r="J292" s="13">
        <v>0</v>
      </c>
      <c r="K292" s="13">
        <v>0</v>
      </c>
    </row>
    <row r="293" spans="1:11" ht="45" x14ac:dyDescent="0.25">
      <c r="A293" s="106"/>
      <c r="B293" s="106"/>
      <c r="C293" s="16" t="s">
        <v>33</v>
      </c>
      <c r="D293" s="17">
        <f t="shared" ref="D293:H295" si="20">D318</f>
        <v>0</v>
      </c>
      <c r="E293" s="17">
        <f t="shared" si="20"/>
        <v>0</v>
      </c>
      <c r="F293" s="17">
        <f t="shared" si="20"/>
        <v>0</v>
      </c>
      <c r="G293" s="17">
        <f t="shared" si="20"/>
        <v>0</v>
      </c>
      <c r="H293" s="17">
        <f t="shared" si="20"/>
        <v>0</v>
      </c>
      <c r="I293" s="13">
        <v>0</v>
      </c>
      <c r="J293" s="13">
        <v>0</v>
      </c>
      <c r="K293" s="13">
        <v>0</v>
      </c>
    </row>
    <row r="294" spans="1:11" ht="45" x14ac:dyDescent="0.25">
      <c r="A294" s="106"/>
      <c r="B294" s="106"/>
      <c r="C294" s="16" t="s">
        <v>20</v>
      </c>
      <c r="D294" s="17">
        <f t="shared" si="20"/>
        <v>0</v>
      </c>
      <c r="E294" s="17">
        <f t="shared" si="20"/>
        <v>0</v>
      </c>
      <c r="F294" s="17">
        <f t="shared" si="20"/>
        <v>0</v>
      </c>
      <c r="G294" s="17">
        <f t="shared" si="20"/>
        <v>0</v>
      </c>
      <c r="H294" s="17">
        <f t="shared" si="20"/>
        <v>0</v>
      </c>
      <c r="I294" s="13">
        <v>0</v>
      </c>
      <c r="J294" s="13">
        <v>0</v>
      </c>
      <c r="K294" s="13">
        <v>0</v>
      </c>
    </row>
    <row r="295" spans="1:11" ht="45" x14ac:dyDescent="0.25">
      <c r="A295" s="106"/>
      <c r="B295" s="107"/>
      <c r="C295" s="16" t="s">
        <v>21</v>
      </c>
      <c r="D295" s="17">
        <f t="shared" si="20"/>
        <v>200</v>
      </c>
      <c r="E295" s="17">
        <f t="shared" si="20"/>
        <v>0</v>
      </c>
      <c r="F295" s="17">
        <f t="shared" si="20"/>
        <v>0</v>
      </c>
      <c r="G295" s="17">
        <f t="shared" si="20"/>
        <v>0</v>
      </c>
      <c r="H295" s="17">
        <f t="shared" si="20"/>
        <v>0</v>
      </c>
      <c r="I295" s="13">
        <v>0</v>
      </c>
      <c r="J295" s="13">
        <v>0</v>
      </c>
      <c r="K295" s="13">
        <v>0</v>
      </c>
    </row>
    <row r="296" spans="1:11" x14ac:dyDescent="0.25">
      <c r="A296" s="106"/>
      <c r="B296" s="105" t="s">
        <v>24</v>
      </c>
      <c r="C296" s="16" t="s">
        <v>17</v>
      </c>
      <c r="D296" s="17">
        <f>D297+D298+D299+D300</f>
        <v>0</v>
      </c>
      <c r="E296" s="17">
        <f>E297+E298+E299+E300</f>
        <v>0</v>
      </c>
      <c r="F296" s="17">
        <f>F297+F298+F299+F300</f>
        <v>0</v>
      </c>
      <c r="G296" s="17">
        <f>G297+G298+G299+G300</f>
        <v>0</v>
      </c>
      <c r="H296" s="17">
        <f>H297+H298+H299+H300</f>
        <v>0</v>
      </c>
      <c r="I296" s="13">
        <v>0</v>
      </c>
      <c r="J296" s="13">
        <v>0</v>
      </c>
      <c r="K296" s="13">
        <v>0</v>
      </c>
    </row>
    <row r="297" spans="1:11" ht="30" x14ac:dyDescent="0.25">
      <c r="A297" s="106"/>
      <c r="B297" s="106"/>
      <c r="C297" s="16" t="s">
        <v>18</v>
      </c>
      <c r="D297" s="17">
        <f>D302</f>
        <v>0</v>
      </c>
      <c r="E297" s="17">
        <f>E302</f>
        <v>0</v>
      </c>
      <c r="F297" s="17">
        <f>F302</f>
        <v>0</v>
      </c>
      <c r="G297" s="17">
        <f>G302</f>
        <v>0</v>
      </c>
      <c r="H297" s="17">
        <f>H302</f>
        <v>0</v>
      </c>
      <c r="I297" s="13">
        <v>0</v>
      </c>
      <c r="J297" s="13">
        <v>0</v>
      </c>
      <c r="K297" s="13">
        <v>0</v>
      </c>
    </row>
    <row r="298" spans="1:11" ht="45" x14ac:dyDescent="0.25">
      <c r="A298" s="106"/>
      <c r="B298" s="106"/>
      <c r="C298" s="16" t="s">
        <v>33</v>
      </c>
      <c r="D298" s="17">
        <f t="shared" ref="D298:H300" si="21">D303</f>
        <v>0</v>
      </c>
      <c r="E298" s="17">
        <f t="shared" si="21"/>
        <v>0</v>
      </c>
      <c r="F298" s="17">
        <f t="shared" si="21"/>
        <v>0</v>
      </c>
      <c r="G298" s="17">
        <f t="shared" si="21"/>
        <v>0</v>
      </c>
      <c r="H298" s="17">
        <f t="shared" si="21"/>
        <v>0</v>
      </c>
      <c r="I298" s="13">
        <v>0</v>
      </c>
      <c r="J298" s="13">
        <v>0</v>
      </c>
      <c r="K298" s="13">
        <v>0</v>
      </c>
    </row>
    <row r="299" spans="1:11" ht="45" x14ac:dyDescent="0.25">
      <c r="A299" s="106"/>
      <c r="B299" s="106"/>
      <c r="C299" s="16" t="s">
        <v>20</v>
      </c>
      <c r="D299" s="17">
        <f t="shared" si="21"/>
        <v>0</v>
      </c>
      <c r="E299" s="17">
        <f t="shared" si="21"/>
        <v>0</v>
      </c>
      <c r="F299" s="17">
        <f t="shared" si="21"/>
        <v>0</v>
      </c>
      <c r="G299" s="17">
        <f t="shared" si="21"/>
        <v>0</v>
      </c>
      <c r="H299" s="17">
        <f t="shared" si="21"/>
        <v>0</v>
      </c>
      <c r="I299" s="13">
        <v>0</v>
      </c>
      <c r="J299" s="13">
        <v>0</v>
      </c>
      <c r="K299" s="13">
        <v>0</v>
      </c>
    </row>
    <row r="300" spans="1:11" ht="45" x14ac:dyDescent="0.25">
      <c r="A300" s="107"/>
      <c r="B300" s="107"/>
      <c r="C300" s="16" t="s">
        <v>21</v>
      </c>
      <c r="D300" s="17">
        <f t="shared" si="21"/>
        <v>0</v>
      </c>
      <c r="E300" s="17">
        <f t="shared" si="21"/>
        <v>0</v>
      </c>
      <c r="F300" s="17">
        <f t="shared" si="21"/>
        <v>0</v>
      </c>
      <c r="G300" s="17">
        <f t="shared" si="21"/>
        <v>0</v>
      </c>
      <c r="H300" s="17">
        <f t="shared" si="21"/>
        <v>0</v>
      </c>
      <c r="I300" s="13">
        <v>0</v>
      </c>
      <c r="J300" s="13">
        <v>0</v>
      </c>
      <c r="K300" s="13">
        <v>0</v>
      </c>
    </row>
    <row r="301" spans="1:11" x14ac:dyDescent="0.25">
      <c r="A301" s="105" t="s">
        <v>87</v>
      </c>
      <c r="B301" s="105" t="s">
        <v>88</v>
      </c>
      <c r="C301" s="16" t="s">
        <v>17</v>
      </c>
      <c r="D301" s="17">
        <f>D302+D303+D304+D305</f>
        <v>0</v>
      </c>
      <c r="E301" s="17">
        <f>E302+E303+E304+E305</f>
        <v>0</v>
      </c>
      <c r="F301" s="17">
        <f>F302+F303+F304+F305</f>
        <v>0</v>
      </c>
      <c r="G301" s="17">
        <f>G302+G303+G304+G305</f>
        <v>0</v>
      </c>
      <c r="H301" s="17">
        <f>H302+H303+H304+H305</f>
        <v>0</v>
      </c>
      <c r="I301" s="13">
        <v>0</v>
      </c>
      <c r="J301" s="13">
        <v>0</v>
      </c>
      <c r="K301" s="13" t="e">
        <f t="shared" ref="K301:K364" si="22">G301/F301*100</f>
        <v>#DIV/0!</v>
      </c>
    </row>
    <row r="302" spans="1:11" ht="30" x14ac:dyDescent="0.25">
      <c r="A302" s="106"/>
      <c r="B302" s="106"/>
      <c r="C302" s="16" t="s">
        <v>18</v>
      </c>
      <c r="D302" s="17">
        <v>0</v>
      </c>
      <c r="E302" s="17">
        <v>0</v>
      </c>
      <c r="F302" s="17">
        <v>0</v>
      </c>
      <c r="G302" s="17">
        <v>0</v>
      </c>
      <c r="H302" s="17">
        <v>0</v>
      </c>
      <c r="I302" s="13">
        <v>0</v>
      </c>
      <c r="J302" s="13">
        <v>0</v>
      </c>
      <c r="K302" s="13" t="e">
        <f t="shared" si="22"/>
        <v>#DIV/0!</v>
      </c>
    </row>
    <row r="303" spans="1:11" ht="45" x14ac:dyDescent="0.25">
      <c r="A303" s="106"/>
      <c r="B303" s="106"/>
      <c r="C303" s="16" t="s">
        <v>33</v>
      </c>
      <c r="D303" s="17">
        <v>0</v>
      </c>
      <c r="E303" s="17">
        <v>0</v>
      </c>
      <c r="F303" s="17">
        <v>0</v>
      </c>
      <c r="G303" s="17">
        <v>0</v>
      </c>
      <c r="H303" s="17">
        <v>0</v>
      </c>
      <c r="I303" s="13">
        <v>0</v>
      </c>
      <c r="J303" s="13">
        <v>0</v>
      </c>
      <c r="K303" s="13" t="e">
        <f t="shared" si="22"/>
        <v>#DIV/0!</v>
      </c>
    </row>
    <row r="304" spans="1:11" ht="45" x14ac:dyDescent="0.25">
      <c r="A304" s="106"/>
      <c r="B304" s="106"/>
      <c r="C304" s="16" t="s">
        <v>20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3">
        <v>0</v>
      </c>
      <c r="J304" s="13">
        <v>0</v>
      </c>
      <c r="K304" s="13" t="e">
        <f t="shared" si="22"/>
        <v>#DIV/0!</v>
      </c>
    </row>
    <row r="305" spans="1:11" ht="45" x14ac:dyDescent="0.25">
      <c r="A305" s="107"/>
      <c r="B305" s="107"/>
      <c r="C305" s="16" t="s">
        <v>21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  <c r="I305" s="13">
        <v>0</v>
      </c>
      <c r="J305" s="13">
        <v>0</v>
      </c>
      <c r="K305" s="13" t="e">
        <f t="shared" si="22"/>
        <v>#DIV/0!</v>
      </c>
    </row>
    <row r="306" spans="1:11" x14ac:dyDescent="0.25">
      <c r="A306" s="105" t="s">
        <v>89</v>
      </c>
      <c r="B306" s="105" t="s">
        <v>25</v>
      </c>
      <c r="C306" s="16" t="s">
        <v>17</v>
      </c>
      <c r="D306" s="17">
        <f>D307+D308+D309+D310</f>
        <v>0</v>
      </c>
      <c r="E306" s="17">
        <f>E307+E308+E309+E310</f>
        <v>0</v>
      </c>
      <c r="F306" s="17">
        <f>F307+F308+F309+F310</f>
        <v>0</v>
      </c>
      <c r="G306" s="17">
        <f>G307+G308+G309+G310</f>
        <v>0</v>
      </c>
      <c r="H306" s="17">
        <f>H307+H308+H309+H310</f>
        <v>0</v>
      </c>
      <c r="I306" s="13">
        <v>0</v>
      </c>
      <c r="J306" s="13">
        <v>0</v>
      </c>
      <c r="K306" s="13" t="e">
        <f t="shared" si="22"/>
        <v>#DIV/0!</v>
      </c>
    </row>
    <row r="307" spans="1:11" ht="30" x14ac:dyDescent="0.25">
      <c r="A307" s="106"/>
      <c r="B307" s="106"/>
      <c r="C307" s="16" t="s">
        <v>18</v>
      </c>
      <c r="D307" s="17">
        <v>0</v>
      </c>
      <c r="E307" s="17">
        <v>0</v>
      </c>
      <c r="F307" s="17">
        <f>79-79</f>
        <v>0</v>
      </c>
      <c r="G307" s="17">
        <f>79-79</f>
        <v>0</v>
      </c>
      <c r="H307" s="17">
        <f>79-79</f>
        <v>0</v>
      </c>
      <c r="I307" s="13">
        <v>0</v>
      </c>
      <c r="J307" s="13">
        <v>0</v>
      </c>
      <c r="K307" s="13" t="e">
        <f t="shared" si="22"/>
        <v>#DIV/0!</v>
      </c>
    </row>
    <row r="308" spans="1:11" ht="45" x14ac:dyDescent="0.25">
      <c r="A308" s="106"/>
      <c r="B308" s="106"/>
      <c r="C308" s="16" t="s">
        <v>33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  <c r="I308" s="13">
        <v>0</v>
      </c>
      <c r="J308" s="13">
        <v>0</v>
      </c>
      <c r="K308" s="13" t="e">
        <f t="shared" si="22"/>
        <v>#DIV/0!</v>
      </c>
    </row>
    <row r="309" spans="1:11" ht="45" x14ac:dyDescent="0.25">
      <c r="A309" s="106"/>
      <c r="B309" s="106"/>
      <c r="C309" s="16" t="s">
        <v>20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3">
        <v>0</v>
      </c>
      <c r="J309" s="13">
        <v>0</v>
      </c>
      <c r="K309" s="13" t="e">
        <f t="shared" si="22"/>
        <v>#DIV/0!</v>
      </c>
    </row>
    <row r="310" spans="1:11" ht="45" x14ac:dyDescent="0.25">
      <c r="A310" s="107"/>
      <c r="B310" s="107"/>
      <c r="C310" s="16" t="s">
        <v>21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3">
        <v>0</v>
      </c>
      <c r="J310" s="13">
        <v>0</v>
      </c>
      <c r="K310" s="13" t="e">
        <f t="shared" si="22"/>
        <v>#DIV/0!</v>
      </c>
    </row>
    <row r="311" spans="1:11" x14ac:dyDescent="0.25">
      <c r="A311" s="105" t="s">
        <v>90</v>
      </c>
      <c r="B311" s="105" t="s">
        <v>73</v>
      </c>
      <c r="C311" s="16" t="s">
        <v>17</v>
      </c>
      <c r="D311" s="17">
        <f>D312+D313+D314+D315</f>
        <v>0</v>
      </c>
      <c r="E311" s="17">
        <f>E312+E313+E314+E315</f>
        <v>0</v>
      </c>
      <c r="F311" s="17">
        <f>F312+F313+F314+F315</f>
        <v>0</v>
      </c>
      <c r="G311" s="17">
        <f>G312+G313+G314+G315</f>
        <v>0</v>
      </c>
      <c r="H311" s="17">
        <f>H312+H313+H314+H315</f>
        <v>0</v>
      </c>
      <c r="I311" s="13">
        <v>0</v>
      </c>
      <c r="J311" s="13">
        <v>0</v>
      </c>
      <c r="K311" s="13" t="e">
        <f t="shared" si="22"/>
        <v>#DIV/0!</v>
      </c>
    </row>
    <row r="312" spans="1:11" ht="30" x14ac:dyDescent="0.25">
      <c r="A312" s="106"/>
      <c r="B312" s="106"/>
      <c r="C312" s="16" t="s">
        <v>18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3">
        <v>0</v>
      </c>
      <c r="J312" s="13">
        <v>0</v>
      </c>
      <c r="K312" s="13" t="e">
        <f t="shared" si="22"/>
        <v>#DIV/0!</v>
      </c>
    </row>
    <row r="313" spans="1:11" ht="45" x14ac:dyDescent="0.25">
      <c r="A313" s="106"/>
      <c r="B313" s="106"/>
      <c r="C313" s="16" t="s">
        <v>33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  <c r="I313" s="13">
        <v>0</v>
      </c>
      <c r="J313" s="13">
        <v>0</v>
      </c>
      <c r="K313" s="13" t="e">
        <f t="shared" si="22"/>
        <v>#DIV/0!</v>
      </c>
    </row>
    <row r="314" spans="1:11" ht="45" x14ac:dyDescent="0.25">
      <c r="A314" s="106"/>
      <c r="B314" s="106"/>
      <c r="C314" s="16" t="s">
        <v>20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  <c r="I314" s="13">
        <v>0</v>
      </c>
      <c r="J314" s="13">
        <v>0</v>
      </c>
      <c r="K314" s="13" t="e">
        <f t="shared" si="22"/>
        <v>#DIV/0!</v>
      </c>
    </row>
    <row r="315" spans="1:11" ht="45" x14ac:dyDescent="0.25">
      <c r="A315" s="107"/>
      <c r="B315" s="107"/>
      <c r="C315" s="16" t="s">
        <v>21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3">
        <v>0</v>
      </c>
      <c r="J315" s="13">
        <v>0</v>
      </c>
      <c r="K315" s="13" t="e">
        <f t="shared" si="22"/>
        <v>#DIV/0!</v>
      </c>
    </row>
    <row r="316" spans="1:11" x14ac:dyDescent="0.25">
      <c r="A316" s="105" t="s">
        <v>91</v>
      </c>
      <c r="B316" s="105" t="s">
        <v>43</v>
      </c>
      <c r="C316" s="16" t="s">
        <v>17</v>
      </c>
      <c r="D316" s="17">
        <f>D317+D318+D319+D320</f>
        <v>200</v>
      </c>
      <c r="E316" s="17">
        <f>E317+E318+E319+E320</f>
        <v>0</v>
      </c>
      <c r="F316" s="17">
        <f>F317+F318+F319+F320</f>
        <v>0</v>
      </c>
      <c r="G316" s="17">
        <f>G317+G318+G319+G320</f>
        <v>0</v>
      </c>
      <c r="H316" s="17">
        <f>H317+H318+H319+H320</f>
        <v>0</v>
      </c>
      <c r="I316" s="13">
        <v>0</v>
      </c>
      <c r="J316" s="13">
        <v>0</v>
      </c>
      <c r="K316" s="13" t="e">
        <f t="shared" si="22"/>
        <v>#DIV/0!</v>
      </c>
    </row>
    <row r="317" spans="1:11" ht="30" x14ac:dyDescent="0.25">
      <c r="A317" s="106"/>
      <c r="B317" s="106"/>
      <c r="C317" s="16" t="s">
        <v>18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3">
        <v>0</v>
      </c>
      <c r="J317" s="13">
        <v>0</v>
      </c>
      <c r="K317" s="13" t="e">
        <f t="shared" si="22"/>
        <v>#DIV/0!</v>
      </c>
    </row>
    <row r="318" spans="1:11" ht="45" x14ac:dyDescent="0.25">
      <c r="A318" s="106"/>
      <c r="B318" s="106"/>
      <c r="C318" s="16" t="s">
        <v>33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  <c r="I318" s="13">
        <v>0</v>
      </c>
      <c r="J318" s="13">
        <v>0</v>
      </c>
      <c r="K318" s="13" t="e">
        <f t="shared" si="22"/>
        <v>#DIV/0!</v>
      </c>
    </row>
    <row r="319" spans="1:11" ht="45" x14ac:dyDescent="0.25">
      <c r="A319" s="106"/>
      <c r="B319" s="106"/>
      <c r="C319" s="16" t="s">
        <v>20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13">
        <v>0</v>
      </c>
      <c r="J319" s="13">
        <v>0</v>
      </c>
      <c r="K319" s="13" t="e">
        <f t="shared" si="22"/>
        <v>#DIV/0!</v>
      </c>
    </row>
    <row r="320" spans="1:11" ht="45" x14ac:dyDescent="0.25">
      <c r="A320" s="107"/>
      <c r="B320" s="107"/>
      <c r="C320" s="16" t="s">
        <v>21</v>
      </c>
      <c r="D320" s="17">
        <v>200</v>
      </c>
      <c r="E320" s="17">
        <v>0</v>
      </c>
      <c r="F320" s="17">
        <v>0</v>
      </c>
      <c r="G320" s="17">
        <v>0</v>
      </c>
      <c r="H320" s="17">
        <v>0</v>
      </c>
      <c r="I320" s="13">
        <v>0</v>
      </c>
      <c r="J320" s="13">
        <v>0</v>
      </c>
      <c r="K320" s="13" t="e">
        <f t="shared" si="22"/>
        <v>#DIV/0!</v>
      </c>
    </row>
    <row r="321" spans="1:11" x14ac:dyDescent="0.25">
      <c r="A321" s="105" t="s">
        <v>92</v>
      </c>
      <c r="B321" s="108" t="s">
        <v>93</v>
      </c>
      <c r="C321" s="16" t="s">
        <v>17</v>
      </c>
      <c r="D321" s="17">
        <f>D322+D323+D324+D325</f>
        <v>0</v>
      </c>
      <c r="E321" s="17">
        <f>E322+E323+E324+E325</f>
        <v>0</v>
      </c>
      <c r="F321" s="17">
        <f>F322+F323+F324+F325</f>
        <v>0</v>
      </c>
      <c r="G321" s="17">
        <f>G322+G323+G324+G325</f>
        <v>0</v>
      </c>
      <c r="H321" s="17">
        <f>H322+H323+H324+H325</f>
        <v>0</v>
      </c>
      <c r="I321" s="13">
        <v>0</v>
      </c>
      <c r="J321" s="13">
        <v>0</v>
      </c>
      <c r="K321" s="13" t="e">
        <f t="shared" si="22"/>
        <v>#DIV/0!</v>
      </c>
    </row>
    <row r="322" spans="1:11" ht="30" x14ac:dyDescent="0.25">
      <c r="A322" s="106"/>
      <c r="B322" s="108"/>
      <c r="C322" s="16" t="s">
        <v>18</v>
      </c>
      <c r="D322" s="17">
        <f>D328+D333+D338</f>
        <v>0</v>
      </c>
      <c r="E322" s="17">
        <f>E328+E333+E338</f>
        <v>0</v>
      </c>
      <c r="F322" s="17">
        <f>F328+F333+F338</f>
        <v>0</v>
      </c>
      <c r="G322" s="17">
        <f>G328+G333+G338</f>
        <v>0</v>
      </c>
      <c r="H322" s="17">
        <f>H328+H333+H338</f>
        <v>0</v>
      </c>
      <c r="I322" s="13">
        <v>0</v>
      </c>
      <c r="J322" s="13">
        <v>0</v>
      </c>
      <c r="K322" s="13" t="e">
        <f t="shared" si="22"/>
        <v>#DIV/0!</v>
      </c>
    </row>
    <row r="323" spans="1:11" ht="45" x14ac:dyDescent="0.25">
      <c r="A323" s="106"/>
      <c r="B323" s="108"/>
      <c r="C323" s="16" t="s">
        <v>33</v>
      </c>
      <c r="D323" s="17">
        <f t="shared" ref="D323:H325" si="23">D329+D334+D339</f>
        <v>0</v>
      </c>
      <c r="E323" s="17">
        <f t="shared" si="23"/>
        <v>0</v>
      </c>
      <c r="F323" s="17">
        <f t="shared" si="23"/>
        <v>0</v>
      </c>
      <c r="G323" s="17">
        <f t="shared" si="23"/>
        <v>0</v>
      </c>
      <c r="H323" s="17">
        <f t="shared" si="23"/>
        <v>0</v>
      </c>
      <c r="I323" s="13">
        <v>0</v>
      </c>
      <c r="J323" s="13">
        <v>0</v>
      </c>
      <c r="K323" s="13" t="e">
        <f t="shared" si="22"/>
        <v>#DIV/0!</v>
      </c>
    </row>
    <row r="324" spans="1:11" ht="45" x14ac:dyDescent="0.25">
      <c r="A324" s="106"/>
      <c r="B324" s="108"/>
      <c r="C324" s="16" t="s">
        <v>20</v>
      </c>
      <c r="D324" s="17">
        <f t="shared" si="23"/>
        <v>0</v>
      </c>
      <c r="E324" s="17">
        <f t="shared" si="23"/>
        <v>0</v>
      </c>
      <c r="F324" s="17">
        <f t="shared" si="23"/>
        <v>0</v>
      </c>
      <c r="G324" s="17">
        <f t="shared" si="23"/>
        <v>0</v>
      </c>
      <c r="H324" s="17">
        <f t="shared" si="23"/>
        <v>0</v>
      </c>
      <c r="I324" s="13">
        <v>0</v>
      </c>
      <c r="J324" s="13">
        <v>0</v>
      </c>
      <c r="K324" s="13" t="e">
        <f t="shared" si="22"/>
        <v>#DIV/0!</v>
      </c>
    </row>
    <row r="325" spans="1:11" ht="45" x14ac:dyDescent="0.25">
      <c r="A325" s="106"/>
      <c r="B325" s="108"/>
      <c r="C325" s="16" t="s">
        <v>21</v>
      </c>
      <c r="D325" s="17">
        <f t="shared" si="23"/>
        <v>0</v>
      </c>
      <c r="E325" s="17">
        <f t="shared" si="23"/>
        <v>0</v>
      </c>
      <c r="F325" s="17">
        <f t="shared" si="23"/>
        <v>0</v>
      </c>
      <c r="G325" s="17">
        <f t="shared" si="23"/>
        <v>0</v>
      </c>
      <c r="H325" s="17">
        <f t="shared" si="23"/>
        <v>0</v>
      </c>
      <c r="I325" s="13">
        <v>0</v>
      </c>
      <c r="J325" s="13">
        <v>0</v>
      </c>
      <c r="K325" s="13" t="e">
        <f t="shared" si="22"/>
        <v>#DIV/0!</v>
      </c>
    </row>
    <row r="326" spans="1:11" x14ac:dyDescent="0.25">
      <c r="A326" s="106"/>
      <c r="B326" s="108" t="s">
        <v>22</v>
      </c>
      <c r="C326" s="108"/>
      <c r="D326" s="108"/>
      <c r="E326" s="108"/>
      <c r="F326" s="108"/>
      <c r="G326" s="12"/>
      <c r="H326" s="12"/>
      <c r="I326" s="13">
        <v>0</v>
      </c>
      <c r="J326" s="13">
        <v>0</v>
      </c>
      <c r="K326" s="13" t="e">
        <f t="shared" si="22"/>
        <v>#DIV/0!</v>
      </c>
    </row>
    <row r="327" spans="1:11" x14ac:dyDescent="0.25">
      <c r="A327" s="106"/>
      <c r="B327" s="112" t="s">
        <v>25</v>
      </c>
      <c r="C327" s="16" t="s">
        <v>17</v>
      </c>
      <c r="D327" s="17">
        <f>D328+D329+D330+D331</f>
        <v>0</v>
      </c>
      <c r="E327" s="17">
        <f>E328+E329+E330+E331</f>
        <v>0</v>
      </c>
      <c r="F327" s="17">
        <f>F328+F329+F330+F331</f>
        <v>0</v>
      </c>
      <c r="G327" s="17">
        <f>G328+G329+G330+G331</f>
        <v>0</v>
      </c>
      <c r="H327" s="17">
        <f>H328+H329+H330+H331</f>
        <v>0</v>
      </c>
      <c r="I327" s="13">
        <v>0</v>
      </c>
      <c r="J327" s="13">
        <v>0</v>
      </c>
      <c r="K327" s="13" t="e">
        <f t="shared" si="22"/>
        <v>#DIV/0!</v>
      </c>
    </row>
    <row r="328" spans="1:11" ht="30" x14ac:dyDescent="0.25">
      <c r="A328" s="106"/>
      <c r="B328" s="112"/>
      <c r="C328" s="16" t="s">
        <v>18</v>
      </c>
      <c r="D328" s="17">
        <f>D348</f>
        <v>0</v>
      </c>
      <c r="E328" s="17">
        <f>E348</f>
        <v>0</v>
      </c>
      <c r="F328" s="17">
        <f>F348</f>
        <v>0</v>
      </c>
      <c r="G328" s="17">
        <f>G348</f>
        <v>0</v>
      </c>
      <c r="H328" s="17">
        <f>H348</f>
        <v>0</v>
      </c>
      <c r="I328" s="13">
        <v>0</v>
      </c>
      <c r="J328" s="13">
        <v>0</v>
      </c>
      <c r="K328" s="13" t="e">
        <f t="shared" si="22"/>
        <v>#DIV/0!</v>
      </c>
    </row>
    <row r="329" spans="1:11" ht="45" x14ac:dyDescent="0.25">
      <c r="A329" s="106"/>
      <c r="B329" s="112"/>
      <c r="C329" s="16" t="s">
        <v>33</v>
      </c>
      <c r="D329" s="17">
        <f t="shared" ref="D329:H331" si="24">D349</f>
        <v>0</v>
      </c>
      <c r="E329" s="17">
        <f t="shared" si="24"/>
        <v>0</v>
      </c>
      <c r="F329" s="17">
        <f t="shared" si="24"/>
        <v>0</v>
      </c>
      <c r="G329" s="17">
        <f t="shared" si="24"/>
        <v>0</v>
      </c>
      <c r="H329" s="17">
        <f t="shared" si="24"/>
        <v>0</v>
      </c>
      <c r="I329" s="13">
        <v>0</v>
      </c>
      <c r="J329" s="13">
        <v>0</v>
      </c>
      <c r="K329" s="13" t="e">
        <f t="shared" si="22"/>
        <v>#DIV/0!</v>
      </c>
    </row>
    <row r="330" spans="1:11" ht="45" x14ac:dyDescent="0.25">
      <c r="A330" s="106"/>
      <c r="B330" s="112"/>
      <c r="C330" s="16" t="s">
        <v>20</v>
      </c>
      <c r="D330" s="17">
        <f t="shared" si="24"/>
        <v>0</v>
      </c>
      <c r="E330" s="17">
        <f t="shared" si="24"/>
        <v>0</v>
      </c>
      <c r="F330" s="17">
        <f t="shared" si="24"/>
        <v>0</v>
      </c>
      <c r="G330" s="17">
        <f t="shared" si="24"/>
        <v>0</v>
      </c>
      <c r="H330" s="17">
        <f t="shared" si="24"/>
        <v>0</v>
      </c>
      <c r="I330" s="13">
        <v>0</v>
      </c>
      <c r="J330" s="13">
        <v>0</v>
      </c>
      <c r="K330" s="13" t="e">
        <f t="shared" si="22"/>
        <v>#DIV/0!</v>
      </c>
    </row>
    <row r="331" spans="1:11" ht="45" x14ac:dyDescent="0.25">
      <c r="A331" s="106"/>
      <c r="B331" s="112"/>
      <c r="C331" s="16" t="s">
        <v>21</v>
      </c>
      <c r="D331" s="17">
        <f t="shared" si="24"/>
        <v>0</v>
      </c>
      <c r="E331" s="17">
        <f t="shared" si="24"/>
        <v>0</v>
      </c>
      <c r="F331" s="17">
        <f t="shared" si="24"/>
        <v>0</v>
      </c>
      <c r="G331" s="17">
        <f t="shared" si="24"/>
        <v>0</v>
      </c>
      <c r="H331" s="17">
        <f t="shared" si="24"/>
        <v>0</v>
      </c>
      <c r="I331" s="13">
        <v>0</v>
      </c>
      <c r="J331" s="13">
        <v>0</v>
      </c>
      <c r="K331" s="13" t="e">
        <f t="shared" si="22"/>
        <v>#DIV/0!</v>
      </c>
    </row>
    <row r="332" spans="1:11" x14ac:dyDescent="0.25">
      <c r="A332" s="106"/>
      <c r="B332" s="113" t="s">
        <v>24</v>
      </c>
      <c r="C332" s="16" t="s">
        <v>17</v>
      </c>
      <c r="D332" s="17">
        <f>D333+D334+D335+D336</f>
        <v>0</v>
      </c>
      <c r="E332" s="17">
        <f>E333+E334+E335+E336</f>
        <v>0</v>
      </c>
      <c r="F332" s="17">
        <f>F333+F334+F335+F336</f>
        <v>0</v>
      </c>
      <c r="G332" s="17">
        <f>G333+G334+G335+G336</f>
        <v>0</v>
      </c>
      <c r="H332" s="17">
        <f>H333+H334+H335+H336</f>
        <v>0</v>
      </c>
      <c r="I332" s="13">
        <v>0</v>
      </c>
      <c r="J332" s="13">
        <v>0</v>
      </c>
      <c r="K332" s="13" t="e">
        <f t="shared" si="22"/>
        <v>#DIV/0!</v>
      </c>
    </row>
    <row r="333" spans="1:11" ht="30" x14ac:dyDescent="0.25">
      <c r="A333" s="106"/>
      <c r="B333" s="114"/>
      <c r="C333" s="16" t="s">
        <v>18</v>
      </c>
      <c r="D333" s="17">
        <f>D353</f>
        <v>0</v>
      </c>
      <c r="E333" s="17">
        <f>E353</f>
        <v>0</v>
      </c>
      <c r="F333" s="17">
        <f>F353</f>
        <v>0</v>
      </c>
      <c r="G333" s="17">
        <f>G353</f>
        <v>0</v>
      </c>
      <c r="H333" s="17">
        <f>H353</f>
        <v>0</v>
      </c>
      <c r="I333" s="13">
        <v>0</v>
      </c>
      <c r="J333" s="13">
        <v>0</v>
      </c>
      <c r="K333" s="13" t="e">
        <f t="shared" si="22"/>
        <v>#DIV/0!</v>
      </c>
    </row>
    <row r="334" spans="1:11" ht="45" x14ac:dyDescent="0.25">
      <c r="A334" s="106"/>
      <c r="B334" s="114"/>
      <c r="C334" s="16" t="s">
        <v>33</v>
      </c>
      <c r="D334" s="17">
        <f t="shared" ref="D334:H336" si="25">D354</f>
        <v>0</v>
      </c>
      <c r="E334" s="17">
        <f t="shared" si="25"/>
        <v>0</v>
      </c>
      <c r="F334" s="17">
        <f t="shared" si="25"/>
        <v>0</v>
      </c>
      <c r="G334" s="17">
        <f t="shared" si="25"/>
        <v>0</v>
      </c>
      <c r="H334" s="17">
        <f t="shared" si="25"/>
        <v>0</v>
      </c>
      <c r="I334" s="13">
        <v>0</v>
      </c>
      <c r="J334" s="13">
        <v>0</v>
      </c>
      <c r="K334" s="13" t="e">
        <f t="shared" si="22"/>
        <v>#DIV/0!</v>
      </c>
    </row>
    <row r="335" spans="1:11" ht="45" x14ac:dyDescent="0.25">
      <c r="A335" s="106"/>
      <c r="B335" s="114"/>
      <c r="C335" s="16" t="s">
        <v>20</v>
      </c>
      <c r="D335" s="17">
        <f t="shared" si="25"/>
        <v>0</v>
      </c>
      <c r="E335" s="17">
        <f t="shared" si="25"/>
        <v>0</v>
      </c>
      <c r="F335" s="17">
        <f t="shared" si="25"/>
        <v>0</v>
      </c>
      <c r="G335" s="17">
        <f t="shared" si="25"/>
        <v>0</v>
      </c>
      <c r="H335" s="17">
        <f t="shared" si="25"/>
        <v>0</v>
      </c>
      <c r="I335" s="13">
        <v>0</v>
      </c>
      <c r="J335" s="13">
        <v>0</v>
      </c>
      <c r="K335" s="13" t="e">
        <f t="shared" si="22"/>
        <v>#DIV/0!</v>
      </c>
    </row>
    <row r="336" spans="1:11" ht="45" x14ac:dyDescent="0.25">
      <c r="A336" s="106"/>
      <c r="B336" s="115"/>
      <c r="C336" s="16" t="s">
        <v>21</v>
      </c>
      <c r="D336" s="17">
        <f t="shared" si="25"/>
        <v>0</v>
      </c>
      <c r="E336" s="17">
        <f t="shared" si="25"/>
        <v>0</v>
      </c>
      <c r="F336" s="17">
        <f t="shared" si="25"/>
        <v>0</v>
      </c>
      <c r="G336" s="17">
        <f t="shared" si="25"/>
        <v>0</v>
      </c>
      <c r="H336" s="17">
        <f t="shared" si="25"/>
        <v>0</v>
      </c>
      <c r="I336" s="13">
        <v>0</v>
      </c>
      <c r="J336" s="13">
        <v>0</v>
      </c>
      <c r="K336" s="13" t="e">
        <f t="shared" si="22"/>
        <v>#DIV/0!</v>
      </c>
    </row>
    <row r="337" spans="1:11" x14ac:dyDescent="0.25">
      <c r="A337" s="106"/>
      <c r="B337" s="113" t="s">
        <v>73</v>
      </c>
      <c r="C337" s="16" t="s">
        <v>17</v>
      </c>
      <c r="D337" s="17">
        <f>D338+D339+D340+D341</f>
        <v>0</v>
      </c>
      <c r="E337" s="17">
        <f>E338+E339+E340+E341</f>
        <v>0</v>
      </c>
      <c r="F337" s="17">
        <f>F338+F339+F340+F341</f>
        <v>0</v>
      </c>
      <c r="G337" s="17">
        <f>G338+G339+G340+G341</f>
        <v>0</v>
      </c>
      <c r="H337" s="17">
        <f>H338+H339+H340+H341</f>
        <v>0</v>
      </c>
      <c r="I337" s="13">
        <v>0</v>
      </c>
      <c r="J337" s="13">
        <v>0</v>
      </c>
      <c r="K337" s="13" t="e">
        <f t="shared" si="22"/>
        <v>#DIV/0!</v>
      </c>
    </row>
    <row r="338" spans="1:11" ht="30" x14ac:dyDescent="0.25">
      <c r="A338" s="106"/>
      <c r="B338" s="114"/>
      <c r="C338" s="16" t="s">
        <v>18</v>
      </c>
      <c r="D338" s="17">
        <f>D343</f>
        <v>0</v>
      </c>
      <c r="E338" s="17">
        <f>E343</f>
        <v>0</v>
      </c>
      <c r="F338" s="17">
        <f>F343</f>
        <v>0</v>
      </c>
      <c r="G338" s="17">
        <f>G343</f>
        <v>0</v>
      </c>
      <c r="H338" s="17">
        <f>H343</f>
        <v>0</v>
      </c>
      <c r="I338" s="13">
        <v>0</v>
      </c>
      <c r="J338" s="13">
        <v>0</v>
      </c>
      <c r="K338" s="13" t="e">
        <f t="shared" si="22"/>
        <v>#DIV/0!</v>
      </c>
    </row>
    <row r="339" spans="1:11" ht="45" x14ac:dyDescent="0.25">
      <c r="A339" s="106"/>
      <c r="B339" s="114"/>
      <c r="C339" s="16" t="s">
        <v>33</v>
      </c>
      <c r="D339" s="17">
        <f t="shared" ref="D339:H341" si="26">D344</f>
        <v>0</v>
      </c>
      <c r="E339" s="17">
        <f t="shared" si="26"/>
        <v>0</v>
      </c>
      <c r="F339" s="17">
        <f t="shared" si="26"/>
        <v>0</v>
      </c>
      <c r="G339" s="17">
        <f t="shared" si="26"/>
        <v>0</v>
      </c>
      <c r="H339" s="17">
        <f t="shared" si="26"/>
        <v>0</v>
      </c>
      <c r="I339" s="13">
        <v>0</v>
      </c>
      <c r="J339" s="13">
        <v>0</v>
      </c>
      <c r="K339" s="13" t="e">
        <f t="shared" si="22"/>
        <v>#DIV/0!</v>
      </c>
    </row>
    <row r="340" spans="1:11" ht="45" x14ac:dyDescent="0.25">
      <c r="A340" s="106"/>
      <c r="B340" s="114"/>
      <c r="C340" s="16" t="s">
        <v>20</v>
      </c>
      <c r="D340" s="17">
        <f t="shared" si="26"/>
        <v>0</v>
      </c>
      <c r="E340" s="17">
        <f t="shared" si="26"/>
        <v>0</v>
      </c>
      <c r="F340" s="17">
        <f t="shared" si="26"/>
        <v>0</v>
      </c>
      <c r="G340" s="17">
        <f t="shared" si="26"/>
        <v>0</v>
      </c>
      <c r="H340" s="17">
        <f t="shared" si="26"/>
        <v>0</v>
      </c>
      <c r="I340" s="13">
        <v>0</v>
      </c>
      <c r="J340" s="13">
        <v>0</v>
      </c>
      <c r="K340" s="13" t="e">
        <f t="shared" si="22"/>
        <v>#DIV/0!</v>
      </c>
    </row>
    <row r="341" spans="1:11" ht="45" x14ac:dyDescent="0.25">
      <c r="A341" s="107"/>
      <c r="B341" s="115"/>
      <c r="C341" s="16" t="s">
        <v>21</v>
      </c>
      <c r="D341" s="17">
        <f t="shared" si="26"/>
        <v>0</v>
      </c>
      <c r="E341" s="17">
        <f t="shared" si="26"/>
        <v>0</v>
      </c>
      <c r="F341" s="17">
        <f t="shared" si="26"/>
        <v>0</v>
      </c>
      <c r="G341" s="17">
        <f t="shared" si="26"/>
        <v>0</v>
      </c>
      <c r="H341" s="17">
        <f t="shared" si="26"/>
        <v>0</v>
      </c>
      <c r="I341" s="13">
        <v>0</v>
      </c>
      <c r="J341" s="13">
        <v>0</v>
      </c>
      <c r="K341" s="13" t="e">
        <f t="shared" si="22"/>
        <v>#DIV/0!</v>
      </c>
    </row>
    <row r="342" spans="1:11" x14ac:dyDescent="0.25">
      <c r="A342" s="105" t="s">
        <v>94</v>
      </c>
      <c r="B342" s="113" t="s">
        <v>73</v>
      </c>
      <c r="C342" s="16" t="s">
        <v>17</v>
      </c>
      <c r="D342" s="17">
        <f>D343+D344+D345+D346</f>
        <v>0</v>
      </c>
      <c r="E342" s="17">
        <f>E343+E344+E345+E346</f>
        <v>0</v>
      </c>
      <c r="F342" s="17">
        <f>F343+F344+F345+F346</f>
        <v>0</v>
      </c>
      <c r="G342" s="17">
        <f>G343+G344+G345+G346</f>
        <v>0</v>
      </c>
      <c r="H342" s="17">
        <f>H343+H344+H345+H346</f>
        <v>0</v>
      </c>
      <c r="I342" s="13">
        <v>0</v>
      </c>
      <c r="J342" s="13">
        <v>0</v>
      </c>
      <c r="K342" s="13" t="e">
        <f t="shared" si="22"/>
        <v>#DIV/0!</v>
      </c>
    </row>
    <row r="343" spans="1:11" ht="30" x14ac:dyDescent="0.25">
      <c r="A343" s="106"/>
      <c r="B343" s="114"/>
      <c r="C343" s="16" t="s">
        <v>18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13">
        <v>0</v>
      </c>
      <c r="J343" s="13">
        <v>0</v>
      </c>
      <c r="K343" s="13" t="e">
        <f t="shared" si="22"/>
        <v>#DIV/0!</v>
      </c>
    </row>
    <row r="344" spans="1:11" ht="45" x14ac:dyDescent="0.25">
      <c r="A344" s="106"/>
      <c r="B344" s="114"/>
      <c r="C344" s="16" t="s">
        <v>33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  <c r="I344" s="13">
        <v>0</v>
      </c>
      <c r="J344" s="13">
        <v>0</v>
      </c>
      <c r="K344" s="13" t="e">
        <f t="shared" si="22"/>
        <v>#DIV/0!</v>
      </c>
    </row>
    <row r="345" spans="1:11" ht="45" x14ac:dyDescent="0.25">
      <c r="A345" s="106"/>
      <c r="B345" s="114"/>
      <c r="C345" s="16" t="s">
        <v>20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  <c r="I345" s="13">
        <v>0</v>
      </c>
      <c r="J345" s="13">
        <v>0</v>
      </c>
      <c r="K345" s="13" t="e">
        <f t="shared" si="22"/>
        <v>#DIV/0!</v>
      </c>
    </row>
    <row r="346" spans="1:11" ht="45" x14ac:dyDescent="0.25">
      <c r="A346" s="107"/>
      <c r="B346" s="115"/>
      <c r="C346" s="16" t="s">
        <v>21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  <c r="I346" s="13">
        <v>0</v>
      </c>
      <c r="J346" s="13">
        <v>0</v>
      </c>
      <c r="K346" s="13" t="e">
        <f t="shared" si="22"/>
        <v>#DIV/0!</v>
      </c>
    </row>
    <row r="347" spans="1:11" x14ac:dyDescent="0.25">
      <c r="A347" s="105" t="s">
        <v>95</v>
      </c>
      <c r="B347" s="112" t="s">
        <v>25</v>
      </c>
      <c r="C347" s="16" t="s">
        <v>17</v>
      </c>
      <c r="D347" s="17">
        <f>D348+D349+D350+D351</f>
        <v>0</v>
      </c>
      <c r="E347" s="17">
        <f>E348+E349+E350+E351</f>
        <v>0</v>
      </c>
      <c r="F347" s="17">
        <f>F348+F349+F350+F351</f>
        <v>0</v>
      </c>
      <c r="G347" s="17">
        <f>G348+G349+G350+G351</f>
        <v>0</v>
      </c>
      <c r="H347" s="17">
        <f>H348+H349+H350+H351</f>
        <v>0</v>
      </c>
      <c r="I347" s="13">
        <v>0</v>
      </c>
      <c r="J347" s="13">
        <v>0</v>
      </c>
      <c r="K347" s="13" t="e">
        <f t="shared" si="22"/>
        <v>#DIV/0!</v>
      </c>
    </row>
    <row r="348" spans="1:11" ht="30" x14ac:dyDescent="0.25">
      <c r="A348" s="106"/>
      <c r="B348" s="112"/>
      <c r="C348" s="16" t="s">
        <v>18</v>
      </c>
      <c r="D348" s="17">
        <v>0</v>
      </c>
      <c r="E348" s="17">
        <v>0</v>
      </c>
      <c r="F348" s="17">
        <f>164-164</f>
        <v>0</v>
      </c>
      <c r="G348" s="17">
        <f>164-164</f>
        <v>0</v>
      </c>
      <c r="H348" s="17">
        <f>164-164</f>
        <v>0</v>
      </c>
      <c r="I348" s="13">
        <v>0</v>
      </c>
      <c r="J348" s="13">
        <v>0</v>
      </c>
      <c r="K348" s="13" t="e">
        <f t="shared" si="22"/>
        <v>#DIV/0!</v>
      </c>
    </row>
    <row r="349" spans="1:11" ht="45" x14ac:dyDescent="0.25">
      <c r="A349" s="106"/>
      <c r="B349" s="112"/>
      <c r="C349" s="16" t="s">
        <v>33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13">
        <v>0</v>
      </c>
      <c r="J349" s="13">
        <v>0</v>
      </c>
      <c r="K349" s="13" t="e">
        <f t="shared" si="22"/>
        <v>#DIV/0!</v>
      </c>
    </row>
    <row r="350" spans="1:11" ht="45" x14ac:dyDescent="0.25">
      <c r="A350" s="106"/>
      <c r="B350" s="112"/>
      <c r="C350" s="16" t="s">
        <v>20</v>
      </c>
      <c r="D350" s="17">
        <v>0</v>
      </c>
      <c r="E350" s="17">
        <v>0</v>
      </c>
      <c r="F350" s="17">
        <v>0</v>
      </c>
      <c r="G350" s="17">
        <v>0</v>
      </c>
      <c r="H350" s="17">
        <v>0</v>
      </c>
      <c r="I350" s="13">
        <v>0</v>
      </c>
      <c r="J350" s="13">
        <v>0</v>
      </c>
      <c r="K350" s="13" t="e">
        <f t="shared" si="22"/>
        <v>#DIV/0!</v>
      </c>
    </row>
    <row r="351" spans="1:11" ht="45" x14ac:dyDescent="0.25">
      <c r="A351" s="107"/>
      <c r="B351" s="112"/>
      <c r="C351" s="16" t="s">
        <v>21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  <c r="I351" s="13">
        <v>0</v>
      </c>
      <c r="J351" s="13">
        <v>0</v>
      </c>
      <c r="K351" s="13" t="e">
        <f t="shared" si="22"/>
        <v>#DIV/0!</v>
      </c>
    </row>
    <row r="352" spans="1:11" x14ac:dyDescent="0.25">
      <c r="A352" s="105" t="s">
        <v>96</v>
      </c>
      <c r="B352" s="113" t="s">
        <v>24</v>
      </c>
      <c r="C352" s="16" t="s">
        <v>17</v>
      </c>
      <c r="D352" s="17">
        <f>D353+D354+D355+D356</f>
        <v>0</v>
      </c>
      <c r="E352" s="17">
        <f>E353+E354+E355+E356</f>
        <v>0</v>
      </c>
      <c r="F352" s="17">
        <f>F353+F354+F355+F356</f>
        <v>0</v>
      </c>
      <c r="G352" s="17">
        <f>G353+G354+G355+G356</f>
        <v>0</v>
      </c>
      <c r="H352" s="17">
        <f>H353+H354+H355+H356</f>
        <v>0</v>
      </c>
      <c r="I352" s="13">
        <v>0</v>
      </c>
      <c r="J352" s="13">
        <v>0</v>
      </c>
      <c r="K352" s="13" t="e">
        <f t="shared" si="22"/>
        <v>#DIV/0!</v>
      </c>
    </row>
    <row r="353" spans="1:11" ht="30" x14ac:dyDescent="0.25">
      <c r="A353" s="106"/>
      <c r="B353" s="114"/>
      <c r="C353" s="16" t="s">
        <v>18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3">
        <v>0</v>
      </c>
      <c r="J353" s="13">
        <v>0</v>
      </c>
      <c r="K353" s="13" t="e">
        <f t="shared" si="22"/>
        <v>#DIV/0!</v>
      </c>
    </row>
    <row r="354" spans="1:11" ht="45" x14ac:dyDescent="0.25">
      <c r="A354" s="106"/>
      <c r="B354" s="114"/>
      <c r="C354" s="16" t="s">
        <v>33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3">
        <v>0</v>
      </c>
      <c r="J354" s="13" t="e">
        <f t="shared" ref="J354:J397" si="27">G354/E354*100</f>
        <v>#DIV/0!</v>
      </c>
      <c r="K354" s="13" t="e">
        <f t="shared" si="22"/>
        <v>#DIV/0!</v>
      </c>
    </row>
    <row r="355" spans="1:11" ht="45" x14ac:dyDescent="0.25">
      <c r="A355" s="106"/>
      <c r="B355" s="114"/>
      <c r="C355" s="16" t="s">
        <v>20</v>
      </c>
      <c r="D355" s="17">
        <v>0</v>
      </c>
      <c r="E355" s="17">
        <v>0</v>
      </c>
      <c r="F355" s="17">
        <v>0</v>
      </c>
      <c r="G355" s="17">
        <v>0</v>
      </c>
      <c r="H355" s="17">
        <v>0</v>
      </c>
      <c r="I355" s="13">
        <v>0</v>
      </c>
      <c r="J355" s="13" t="e">
        <f t="shared" si="27"/>
        <v>#DIV/0!</v>
      </c>
      <c r="K355" s="13" t="e">
        <f t="shared" si="22"/>
        <v>#DIV/0!</v>
      </c>
    </row>
    <row r="356" spans="1:11" ht="45" x14ac:dyDescent="0.25">
      <c r="A356" s="107"/>
      <c r="B356" s="115"/>
      <c r="C356" s="16" t="s">
        <v>21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  <c r="I356" s="13">
        <v>0</v>
      </c>
      <c r="J356" s="13" t="e">
        <f t="shared" si="27"/>
        <v>#DIV/0!</v>
      </c>
      <c r="K356" s="13" t="e">
        <f t="shared" si="22"/>
        <v>#DIV/0!</v>
      </c>
    </row>
    <row r="357" spans="1:11" x14ac:dyDescent="0.25">
      <c r="A357" s="105" t="s">
        <v>97</v>
      </c>
      <c r="B357" s="113" t="s">
        <v>98</v>
      </c>
      <c r="C357" s="16" t="s">
        <v>17</v>
      </c>
      <c r="D357" s="17">
        <f>D358+D359+D360+D361</f>
        <v>760</v>
      </c>
      <c r="E357" s="17">
        <f>E358+E359+E360+E361</f>
        <v>760</v>
      </c>
      <c r="F357" s="17">
        <f>F358+F359+F360+F361</f>
        <v>672</v>
      </c>
      <c r="G357" s="17">
        <f>G358+G359+G360+G361</f>
        <v>169.9</v>
      </c>
      <c r="H357" s="17">
        <f>H358+H359+H360+H361</f>
        <v>169.9</v>
      </c>
      <c r="I357" s="13">
        <v>0</v>
      </c>
      <c r="J357" s="13">
        <f t="shared" si="27"/>
        <v>22.355263157894736</v>
      </c>
      <c r="K357" s="13">
        <f t="shared" si="22"/>
        <v>25.282738095238095</v>
      </c>
    </row>
    <row r="358" spans="1:11" ht="30" x14ac:dyDescent="0.25">
      <c r="A358" s="106"/>
      <c r="B358" s="114"/>
      <c r="C358" s="16" t="s">
        <v>18</v>
      </c>
      <c r="D358" s="17">
        <f>D364+D369+D374+D379</f>
        <v>760</v>
      </c>
      <c r="E358" s="17">
        <f>E364+E369+E374+E379</f>
        <v>760</v>
      </c>
      <c r="F358" s="17">
        <f>F364+F369+F374+F379</f>
        <v>672</v>
      </c>
      <c r="G358" s="17">
        <f>G364+G369+G374+G379</f>
        <v>169.9</v>
      </c>
      <c r="H358" s="17">
        <f>H364+H369+H374+H379</f>
        <v>169.9</v>
      </c>
      <c r="I358" s="13">
        <v>0</v>
      </c>
      <c r="J358" s="13">
        <f t="shared" si="27"/>
        <v>22.355263157894736</v>
      </c>
      <c r="K358" s="13">
        <f t="shared" si="22"/>
        <v>25.282738095238095</v>
      </c>
    </row>
    <row r="359" spans="1:11" ht="45" x14ac:dyDescent="0.25">
      <c r="A359" s="106"/>
      <c r="B359" s="114"/>
      <c r="C359" s="16" t="s">
        <v>33</v>
      </c>
      <c r="D359" s="17">
        <f t="shared" ref="D359:H361" si="28">D365+D370+D375+D380</f>
        <v>0</v>
      </c>
      <c r="E359" s="17">
        <f t="shared" si="28"/>
        <v>0</v>
      </c>
      <c r="F359" s="17">
        <f t="shared" si="28"/>
        <v>0</v>
      </c>
      <c r="G359" s="17">
        <f t="shared" si="28"/>
        <v>0</v>
      </c>
      <c r="H359" s="17">
        <f t="shared" si="28"/>
        <v>0</v>
      </c>
      <c r="I359" s="13">
        <v>0</v>
      </c>
      <c r="J359" s="13" t="e">
        <f t="shared" si="27"/>
        <v>#DIV/0!</v>
      </c>
      <c r="K359" s="13" t="e">
        <f t="shared" si="22"/>
        <v>#DIV/0!</v>
      </c>
    </row>
    <row r="360" spans="1:11" ht="45" x14ac:dyDescent="0.25">
      <c r="A360" s="106"/>
      <c r="B360" s="114"/>
      <c r="C360" s="16" t="s">
        <v>20</v>
      </c>
      <c r="D360" s="17">
        <f t="shared" si="28"/>
        <v>0</v>
      </c>
      <c r="E360" s="17">
        <f t="shared" si="28"/>
        <v>0</v>
      </c>
      <c r="F360" s="17">
        <f t="shared" si="28"/>
        <v>0</v>
      </c>
      <c r="G360" s="17">
        <f t="shared" si="28"/>
        <v>0</v>
      </c>
      <c r="H360" s="17">
        <f t="shared" si="28"/>
        <v>0</v>
      </c>
      <c r="I360" s="13">
        <v>0</v>
      </c>
      <c r="J360" s="13" t="e">
        <f t="shared" si="27"/>
        <v>#DIV/0!</v>
      </c>
      <c r="K360" s="13" t="e">
        <f t="shared" si="22"/>
        <v>#DIV/0!</v>
      </c>
    </row>
    <row r="361" spans="1:11" ht="45" x14ac:dyDescent="0.25">
      <c r="A361" s="106"/>
      <c r="B361" s="115"/>
      <c r="C361" s="16" t="s">
        <v>21</v>
      </c>
      <c r="D361" s="17">
        <f t="shared" si="28"/>
        <v>0</v>
      </c>
      <c r="E361" s="17">
        <f t="shared" si="28"/>
        <v>0</v>
      </c>
      <c r="F361" s="17">
        <f t="shared" si="28"/>
        <v>0</v>
      </c>
      <c r="G361" s="17">
        <f t="shared" si="28"/>
        <v>0</v>
      </c>
      <c r="H361" s="17">
        <f t="shared" si="28"/>
        <v>0</v>
      </c>
      <c r="I361" s="13">
        <v>0</v>
      </c>
      <c r="J361" s="13" t="e">
        <f t="shared" si="27"/>
        <v>#DIV/0!</v>
      </c>
      <c r="K361" s="13" t="e">
        <f t="shared" si="22"/>
        <v>#DIV/0!</v>
      </c>
    </row>
    <row r="362" spans="1:11" x14ac:dyDescent="0.25">
      <c r="A362" s="106"/>
      <c r="B362" s="116" t="s">
        <v>22</v>
      </c>
      <c r="C362" s="117"/>
      <c r="D362" s="117"/>
      <c r="E362" s="117"/>
      <c r="F362" s="118"/>
      <c r="G362" s="12"/>
      <c r="H362" s="12"/>
      <c r="I362" s="13">
        <v>0</v>
      </c>
      <c r="J362" s="13" t="e">
        <f t="shared" si="27"/>
        <v>#DIV/0!</v>
      </c>
      <c r="K362" s="13" t="e">
        <f t="shared" si="22"/>
        <v>#DIV/0!</v>
      </c>
    </row>
    <row r="363" spans="1:11" x14ac:dyDescent="0.25">
      <c r="A363" s="106"/>
      <c r="B363" s="113" t="s">
        <v>99</v>
      </c>
      <c r="C363" s="16" t="s">
        <v>17</v>
      </c>
      <c r="D363" s="17">
        <f>D364+D365+D366+D367</f>
        <v>320</v>
      </c>
      <c r="E363" s="17">
        <f>E364+E365+E366+E367</f>
        <v>320</v>
      </c>
      <c r="F363" s="17">
        <f>F364+F365+F366+F367</f>
        <v>320</v>
      </c>
      <c r="G363" s="17">
        <f>G364+G365+G366+G367</f>
        <v>169.9</v>
      </c>
      <c r="H363" s="17">
        <f>H364+H365+H366+H367</f>
        <v>169.9</v>
      </c>
      <c r="I363" s="13">
        <v>0</v>
      </c>
      <c r="J363" s="13">
        <f t="shared" si="27"/>
        <v>53.093750000000007</v>
      </c>
      <c r="K363" s="13">
        <f t="shared" si="22"/>
        <v>53.093750000000007</v>
      </c>
    </row>
    <row r="364" spans="1:11" ht="30" x14ac:dyDescent="0.25">
      <c r="A364" s="106"/>
      <c r="B364" s="114"/>
      <c r="C364" s="16" t="s">
        <v>18</v>
      </c>
      <c r="D364" s="17">
        <f>D390</f>
        <v>320</v>
      </c>
      <c r="E364" s="17">
        <f>E390</f>
        <v>320</v>
      </c>
      <c r="F364" s="17">
        <f>F390</f>
        <v>320</v>
      </c>
      <c r="G364" s="17">
        <f>G390</f>
        <v>169.9</v>
      </c>
      <c r="H364" s="17">
        <f>H390</f>
        <v>169.9</v>
      </c>
      <c r="I364" s="13">
        <v>0</v>
      </c>
      <c r="J364" s="13">
        <f t="shared" si="27"/>
        <v>53.093750000000007</v>
      </c>
      <c r="K364" s="13">
        <f t="shared" si="22"/>
        <v>53.093750000000007</v>
      </c>
    </row>
    <row r="365" spans="1:11" ht="45" x14ac:dyDescent="0.25">
      <c r="A365" s="106"/>
      <c r="B365" s="114"/>
      <c r="C365" s="16" t="s">
        <v>33</v>
      </c>
      <c r="D365" s="17">
        <f t="shared" ref="D365:H367" si="29">D391</f>
        <v>0</v>
      </c>
      <c r="E365" s="17">
        <f t="shared" si="29"/>
        <v>0</v>
      </c>
      <c r="F365" s="17">
        <f t="shared" si="29"/>
        <v>0</v>
      </c>
      <c r="G365" s="17">
        <f t="shared" si="29"/>
        <v>0</v>
      </c>
      <c r="H365" s="17">
        <f t="shared" si="29"/>
        <v>0</v>
      </c>
      <c r="I365" s="13">
        <v>0</v>
      </c>
      <c r="J365" s="13" t="e">
        <f t="shared" si="27"/>
        <v>#DIV/0!</v>
      </c>
      <c r="K365" s="13" t="e">
        <f t="shared" ref="K365:K397" si="30">G365/F365*100</f>
        <v>#DIV/0!</v>
      </c>
    </row>
    <row r="366" spans="1:11" ht="45" x14ac:dyDescent="0.25">
      <c r="A366" s="106"/>
      <c r="B366" s="114"/>
      <c r="C366" s="16" t="s">
        <v>20</v>
      </c>
      <c r="D366" s="17">
        <f t="shared" si="29"/>
        <v>0</v>
      </c>
      <c r="E366" s="17">
        <f t="shared" si="29"/>
        <v>0</v>
      </c>
      <c r="F366" s="17">
        <f t="shared" si="29"/>
        <v>0</v>
      </c>
      <c r="G366" s="17">
        <f t="shared" si="29"/>
        <v>0</v>
      </c>
      <c r="H366" s="17">
        <f t="shared" si="29"/>
        <v>0</v>
      </c>
      <c r="I366" s="13">
        <v>0</v>
      </c>
      <c r="J366" s="13" t="e">
        <f t="shared" si="27"/>
        <v>#DIV/0!</v>
      </c>
      <c r="K366" s="13" t="e">
        <f t="shared" si="30"/>
        <v>#DIV/0!</v>
      </c>
    </row>
    <row r="367" spans="1:11" ht="45" x14ac:dyDescent="0.25">
      <c r="A367" s="106"/>
      <c r="B367" s="115"/>
      <c r="C367" s="16" t="s">
        <v>21</v>
      </c>
      <c r="D367" s="17">
        <f t="shared" si="29"/>
        <v>0</v>
      </c>
      <c r="E367" s="17">
        <f t="shared" si="29"/>
        <v>0</v>
      </c>
      <c r="F367" s="17">
        <f t="shared" si="29"/>
        <v>0</v>
      </c>
      <c r="G367" s="17">
        <f t="shared" si="29"/>
        <v>0</v>
      </c>
      <c r="H367" s="17">
        <f t="shared" si="29"/>
        <v>0</v>
      </c>
      <c r="I367" s="13">
        <v>0</v>
      </c>
      <c r="J367" s="13" t="e">
        <f t="shared" si="27"/>
        <v>#DIV/0!</v>
      </c>
      <c r="K367" s="13" t="e">
        <f t="shared" si="30"/>
        <v>#DIV/0!</v>
      </c>
    </row>
    <row r="368" spans="1:11" x14ac:dyDescent="0.25">
      <c r="A368" s="106"/>
      <c r="B368" s="113" t="s">
        <v>24</v>
      </c>
      <c r="C368" s="16" t="s">
        <v>17</v>
      </c>
      <c r="D368" s="17">
        <f>D369+D370+D371+D372</f>
        <v>440</v>
      </c>
      <c r="E368" s="17">
        <f>E369+E370+E371+E372</f>
        <v>440</v>
      </c>
      <c r="F368" s="17">
        <f>F369+F370+F371+F372</f>
        <v>352</v>
      </c>
      <c r="G368" s="17">
        <f>G369+G370+G371+G372</f>
        <v>0</v>
      </c>
      <c r="H368" s="17">
        <f>H369+H370+H371+H372</f>
        <v>0</v>
      </c>
      <c r="I368" s="13">
        <v>0</v>
      </c>
      <c r="J368" s="13">
        <f t="shared" si="27"/>
        <v>0</v>
      </c>
      <c r="K368" s="13">
        <f t="shared" si="30"/>
        <v>0</v>
      </c>
    </row>
    <row r="369" spans="1:11" ht="30" x14ac:dyDescent="0.25">
      <c r="A369" s="106"/>
      <c r="B369" s="114"/>
      <c r="C369" s="16" t="s">
        <v>18</v>
      </c>
      <c r="D369" s="17">
        <f>D395+D486+D507</f>
        <v>440</v>
      </c>
      <c r="E369" s="17">
        <f t="shared" ref="E369:H372" si="31">E395+E486+E507</f>
        <v>440</v>
      </c>
      <c r="F369" s="17">
        <f t="shared" si="31"/>
        <v>352</v>
      </c>
      <c r="G369" s="17">
        <f t="shared" si="31"/>
        <v>0</v>
      </c>
      <c r="H369" s="17">
        <f t="shared" si="31"/>
        <v>0</v>
      </c>
      <c r="I369" s="13">
        <v>0</v>
      </c>
      <c r="J369" s="13">
        <f t="shared" si="27"/>
        <v>0</v>
      </c>
      <c r="K369" s="13">
        <f t="shared" si="30"/>
        <v>0</v>
      </c>
    </row>
    <row r="370" spans="1:11" ht="45" x14ac:dyDescent="0.25">
      <c r="A370" s="106"/>
      <c r="B370" s="114"/>
      <c r="C370" s="16" t="s">
        <v>33</v>
      </c>
      <c r="D370" s="17">
        <f>D396+D487+D508</f>
        <v>0</v>
      </c>
      <c r="E370" s="17">
        <f t="shared" si="31"/>
        <v>0</v>
      </c>
      <c r="F370" s="17">
        <f t="shared" si="31"/>
        <v>0</v>
      </c>
      <c r="G370" s="17">
        <f t="shared" si="31"/>
        <v>0</v>
      </c>
      <c r="H370" s="17">
        <f t="shared" si="31"/>
        <v>0</v>
      </c>
      <c r="I370" s="13">
        <v>0</v>
      </c>
      <c r="J370" s="13" t="e">
        <f t="shared" si="27"/>
        <v>#DIV/0!</v>
      </c>
      <c r="K370" s="13" t="e">
        <f t="shared" si="30"/>
        <v>#DIV/0!</v>
      </c>
    </row>
    <row r="371" spans="1:11" ht="45" x14ac:dyDescent="0.25">
      <c r="A371" s="106"/>
      <c r="B371" s="114"/>
      <c r="C371" s="16" t="s">
        <v>20</v>
      </c>
      <c r="D371" s="17">
        <f>D397+D488+D509</f>
        <v>0</v>
      </c>
      <c r="E371" s="17">
        <f t="shared" si="31"/>
        <v>0</v>
      </c>
      <c r="F371" s="17">
        <f>F397+F488+F509</f>
        <v>0</v>
      </c>
      <c r="G371" s="17">
        <f t="shared" si="31"/>
        <v>0</v>
      </c>
      <c r="H371" s="17">
        <f t="shared" si="31"/>
        <v>0</v>
      </c>
      <c r="I371" s="13">
        <v>0</v>
      </c>
      <c r="J371" s="13" t="e">
        <f t="shared" si="27"/>
        <v>#DIV/0!</v>
      </c>
      <c r="K371" s="13" t="e">
        <f t="shared" si="30"/>
        <v>#DIV/0!</v>
      </c>
    </row>
    <row r="372" spans="1:11" ht="45" x14ac:dyDescent="0.25">
      <c r="A372" s="106"/>
      <c r="B372" s="115"/>
      <c r="C372" s="16" t="s">
        <v>21</v>
      </c>
      <c r="D372" s="17">
        <f>D398+D489+D510</f>
        <v>0</v>
      </c>
      <c r="E372" s="17">
        <f t="shared" si="31"/>
        <v>0</v>
      </c>
      <c r="F372" s="17">
        <f t="shared" si="31"/>
        <v>0</v>
      </c>
      <c r="G372" s="17">
        <f>G398+G489+G510</f>
        <v>0</v>
      </c>
      <c r="H372" s="17">
        <f t="shared" si="31"/>
        <v>0</v>
      </c>
      <c r="I372" s="13">
        <v>0</v>
      </c>
      <c r="J372" s="13" t="e">
        <f t="shared" si="27"/>
        <v>#DIV/0!</v>
      </c>
      <c r="K372" s="13" t="e">
        <f t="shared" si="30"/>
        <v>#DIV/0!</v>
      </c>
    </row>
    <row r="373" spans="1:11" x14ac:dyDescent="0.25">
      <c r="A373" s="106"/>
      <c r="B373" s="113" t="s">
        <v>25</v>
      </c>
      <c r="C373" s="16" t="s">
        <v>17</v>
      </c>
      <c r="D373" s="17">
        <f>D374+D375+D376+D377</f>
        <v>0</v>
      </c>
      <c r="E373" s="17">
        <f>E374+E375+E376+E377</f>
        <v>0</v>
      </c>
      <c r="F373" s="17">
        <f>F374+F375+F376+F377</f>
        <v>0</v>
      </c>
      <c r="G373" s="17">
        <f>G374+G375+G376+G377</f>
        <v>0</v>
      </c>
      <c r="H373" s="17">
        <f>H374+H375+H376+H377</f>
        <v>0</v>
      </c>
      <c r="I373" s="13">
        <v>0</v>
      </c>
      <c r="J373" s="13" t="e">
        <f t="shared" si="27"/>
        <v>#DIV/0!</v>
      </c>
      <c r="K373" s="13" t="e">
        <f t="shared" si="30"/>
        <v>#DIV/0!</v>
      </c>
    </row>
    <row r="374" spans="1:11" ht="30" x14ac:dyDescent="0.25">
      <c r="A374" s="106"/>
      <c r="B374" s="114"/>
      <c r="C374" s="16" t="s">
        <v>18</v>
      </c>
      <c r="D374" s="17">
        <f>D400</f>
        <v>0</v>
      </c>
      <c r="E374" s="17">
        <f>E400</f>
        <v>0</v>
      </c>
      <c r="F374" s="17">
        <f>F400</f>
        <v>0</v>
      </c>
      <c r="G374" s="17">
        <f>G400</f>
        <v>0</v>
      </c>
      <c r="H374" s="17">
        <f>H400</f>
        <v>0</v>
      </c>
      <c r="I374" s="13">
        <v>0</v>
      </c>
      <c r="J374" s="13" t="e">
        <f t="shared" si="27"/>
        <v>#DIV/0!</v>
      </c>
      <c r="K374" s="13" t="e">
        <f t="shared" si="30"/>
        <v>#DIV/0!</v>
      </c>
    </row>
    <row r="375" spans="1:11" ht="45" x14ac:dyDescent="0.25">
      <c r="A375" s="106"/>
      <c r="B375" s="114"/>
      <c r="C375" s="16" t="s">
        <v>33</v>
      </c>
      <c r="D375" s="17">
        <f t="shared" ref="D375:H377" si="32">D401</f>
        <v>0</v>
      </c>
      <c r="E375" s="17">
        <f t="shared" si="32"/>
        <v>0</v>
      </c>
      <c r="F375" s="17">
        <f t="shared" si="32"/>
        <v>0</v>
      </c>
      <c r="G375" s="17">
        <f t="shared" si="32"/>
        <v>0</v>
      </c>
      <c r="H375" s="17">
        <f t="shared" si="32"/>
        <v>0</v>
      </c>
      <c r="I375" s="13">
        <v>0</v>
      </c>
      <c r="J375" s="13" t="e">
        <f t="shared" si="27"/>
        <v>#DIV/0!</v>
      </c>
      <c r="K375" s="13" t="e">
        <f t="shared" si="30"/>
        <v>#DIV/0!</v>
      </c>
    </row>
    <row r="376" spans="1:11" ht="45" x14ac:dyDescent="0.25">
      <c r="A376" s="106"/>
      <c r="B376" s="114"/>
      <c r="C376" s="16" t="s">
        <v>20</v>
      </c>
      <c r="D376" s="17">
        <f t="shared" si="32"/>
        <v>0</v>
      </c>
      <c r="E376" s="17">
        <f t="shared" si="32"/>
        <v>0</v>
      </c>
      <c r="F376" s="17">
        <f t="shared" si="32"/>
        <v>0</v>
      </c>
      <c r="G376" s="17">
        <f t="shared" si="32"/>
        <v>0</v>
      </c>
      <c r="H376" s="17">
        <f t="shared" si="32"/>
        <v>0</v>
      </c>
      <c r="I376" s="13">
        <v>0</v>
      </c>
      <c r="J376" s="13" t="e">
        <f t="shared" si="27"/>
        <v>#DIV/0!</v>
      </c>
      <c r="K376" s="13" t="e">
        <f t="shared" si="30"/>
        <v>#DIV/0!</v>
      </c>
    </row>
    <row r="377" spans="1:11" ht="45" x14ac:dyDescent="0.25">
      <c r="A377" s="106"/>
      <c r="B377" s="115"/>
      <c r="C377" s="16" t="s">
        <v>21</v>
      </c>
      <c r="D377" s="17">
        <f t="shared" si="32"/>
        <v>0</v>
      </c>
      <c r="E377" s="17">
        <f t="shared" si="32"/>
        <v>0</v>
      </c>
      <c r="F377" s="17">
        <f t="shared" si="32"/>
        <v>0</v>
      </c>
      <c r="G377" s="17">
        <f t="shared" si="32"/>
        <v>0</v>
      </c>
      <c r="H377" s="17">
        <f t="shared" si="32"/>
        <v>0</v>
      </c>
      <c r="I377" s="13">
        <v>0</v>
      </c>
      <c r="J377" s="13" t="e">
        <f t="shared" si="27"/>
        <v>#DIV/0!</v>
      </c>
      <c r="K377" s="13" t="e">
        <f t="shared" si="30"/>
        <v>#DIV/0!</v>
      </c>
    </row>
    <row r="378" spans="1:11" x14ac:dyDescent="0.25">
      <c r="A378" s="106"/>
      <c r="B378" s="105" t="s">
        <v>43</v>
      </c>
      <c r="C378" s="16" t="s">
        <v>17</v>
      </c>
      <c r="D378" s="17">
        <f>D379+D380+D381+D382</f>
        <v>0</v>
      </c>
      <c r="E378" s="17">
        <f>E379+E380+E381+E382</f>
        <v>0</v>
      </c>
      <c r="F378" s="17">
        <f>F379+F380+F381+F382</f>
        <v>0</v>
      </c>
      <c r="G378" s="17">
        <f>G379+G380+G381+G382</f>
        <v>0</v>
      </c>
      <c r="H378" s="17">
        <f>H379+H380+H381+H382</f>
        <v>0</v>
      </c>
      <c r="I378" s="13">
        <v>0</v>
      </c>
      <c r="J378" s="13" t="e">
        <f t="shared" si="27"/>
        <v>#DIV/0!</v>
      </c>
      <c r="K378" s="13" t="e">
        <f t="shared" si="30"/>
        <v>#DIV/0!</v>
      </c>
    </row>
    <row r="379" spans="1:11" ht="30" x14ac:dyDescent="0.25">
      <c r="A379" s="106"/>
      <c r="B379" s="106"/>
      <c r="C379" s="16" t="s">
        <v>18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  <c r="I379" s="13">
        <v>0</v>
      </c>
      <c r="J379" s="13" t="e">
        <f t="shared" si="27"/>
        <v>#DIV/0!</v>
      </c>
      <c r="K379" s="13" t="e">
        <f t="shared" si="30"/>
        <v>#DIV/0!</v>
      </c>
    </row>
    <row r="380" spans="1:11" ht="45" x14ac:dyDescent="0.25">
      <c r="A380" s="106"/>
      <c r="B380" s="106"/>
      <c r="C380" s="16" t="s">
        <v>33</v>
      </c>
      <c r="D380" s="17">
        <f t="shared" ref="D380:H382" si="33">D411</f>
        <v>0</v>
      </c>
      <c r="E380" s="17">
        <f t="shared" si="33"/>
        <v>0</v>
      </c>
      <c r="F380" s="17">
        <f t="shared" si="33"/>
        <v>0</v>
      </c>
      <c r="G380" s="17">
        <f t="shared" si="33"/>
        <v>0</v>
      </c>
      <c r="H380" s="17">
        <f t="shared" si="33"/>
        <v>0</v>
      </c>
      <c r="I380" s="13">
        <v>0</v>
      </c>
      <c r="J380" s="13" t="e">
        <f t="shared" si="27"/>
        <v>#DIV/0!</v>
      </c>
      <c r="K380" s="13" t="e">
        <f t="shared" si="30"/>
        <v>#DIV/0!</v>
      </c>
    </row>
    <row r="381" spans="1:11" ht="45" x14ac:dyDescent="0.25">
      <c r="A381" s="106"/>
      <c r="B381" s="106"/>
      <c r="C381" s="16" t="s">
        <v>20</v>
      </c>
      <c r="D381" s="17">
        <f t="shared" si="33"/>
        <v>0</v>
      </c>
      <c r="E381" s="17">
        <f t="shared" si="33"/>
        <v>0</v>
      </c>
      <c r="F381" s="17">
        <f t="shared" si="33"/>
        <v>0</v>
      </c>
      <c r="G381" s="17">
        <f t="shared" si="33"/>
        <v>0</v>
      </c>
      <c r="H381" s="17">
        <f t="shared" si="33"/>
        <v>0</v>
      </c>
      <c r="I381" s="13">
        <v>0</v>
      </c>
      <c r="J381" s="13" t="e">
        <f t="shared" si="27"/>
        <v>#DIV/0!</v>
      </c>
      <c r="K381" s="13" t="e">
        <f t="shared" si="30"/>
        <v>#DIV/0!</v>
      </c>
    </row>
    <row r="382" spans="1:11" ht="45" x14ac:dyDescent="0.25">
      <c r="A382" s="107"/>
      <c r="B382" s="107"/>
      <c r="C382" s="16" t="s">
        <v>21</v>
      </c>
      <c r="D382" s="17">
        <f t="shared" si="33"/>
        <v>0</v>
      </c>
      <c r="E382" s="17">
        <f t="shared" si="33"/>
        <v>0</v>
      </c>
      <c r="F382" s="17">
        <f t="shared" si="33"/>
        <v>0</v>
      </c>
      <c r="G382" s="17">
        <f t="shared" si="33"/>
        <v>0</v>
      </c>
      <c r="H382" s="17">
        <f t="shared" si="33"/>
        <v>0</v>
      </c>
      <c r="I382" s="13">
        <v>0</v>
      </c>
      <c r="J382" s="13" t="e">
        <f t="shared" si="27"/>
        <v>#DIV/0!</v>
      </c>
      <c r="K382" s="13" t="e">
        <f t="shared" si="30"/>
        <v>#DIV/0!</v>
      </c>
    </row>
    <row r="383" spans="1:11" x14ac:dyDescent="0.25">
      <c r="A383" s="105" t="s">
        <v>100</v>
      </c>
      <c r="B383" s="104" t="s">
        <v>101</v>
      </c>
      <c r="C383" s="16" t="s">
        <v>17</v>
      </c>
      <c r="D383" s="17">
        <f>D384+D385+D386+D387</f>
        <v>735</v>
      </c>
      <c r="E383" s="17">
        <f>E384+E385+E386+E387</f>
        <v>735</v>
      </c>
      <c r="F383" s="17">
        <f>F384+F385+F386+F387</f>
        <v>652</v>
      </c>
      <c r="G383" s="17">
        <f>G384+G385+G386+G387</f>
        <v>169.9</v>
      </c>
      <c r="H383" s="17">
        <f>H384+H385+H386+H387</f>
        <v>169.9</v>
      </c>
      <c r="I383" s="13">
        <v>0</v>
      </c>
      <c r="J383" s="13">
        <f t="shared" si="27"/>
        <v>23.115646258503403</v>
      </c>
      <c r="K383" s="13">
        <f t="shared" si="30"/>
        <v>26.058282208588956</v>
      </c>
    </row>
    <row r="384" spans="1:11" ht="30" x14ac:dyDescent="0.25">
      <c r="A384" s="106"/>
      <c r="B384" s="104"/>
      <c r="C384" s="16" t="s">
        <v>18</v>
      </c>
      <c r="D384" s="17">
        <f>D390+D395+D400+D405</f>
        <v>735</v>
      </c>
      <c r="E384" s="17">
        <f>E390+E395+E400+E405</f>
        <v>735</v>
      </c>
      <c r="F384" s="17">
        <f>F390+F395+F400+F405</f>
        <v>652</v>
      </c>
      <c r="G384" s="17">
        <f>G390+G395+G400+G405</f>
        <v>169.9</v>
      </c>
      <c r="H384" s="17">
        <f>H390+H395+H400+H405</f>
        <v>169.9</v>
      </c>
      <c r="I384" s="13">
        <v>0</v>
      </c>
      <c r="J384" s="13">
        <f t="shared" si="27"/>
        <v>23.115646258503403</v>
      </c>
      <c r="K384" s="13">
        <f t="shared" si="30"/>
        <v>26.058282208588956</v>
      </c>
    </row>
    <row r="385" spans="1:11" ht="45" x14ac:dyDescent="0.25">
      <c r="A385" s="106"/>
      <c r="B385" s="104"/>
      <c r="C385" s="16" t="s">
        <v>33</v>
      </c>
      <c r="D385" s="17">
        <f t="shared" ref="D385:H387" si="34">D391+D396+D401+D406</f>
        <v>0</v>
      </c>
      <c r="E385" s="17">
        <f t="shared" si="34"/>
        <v>0</v>
      </c>
      <c r="F385" s="17">
        <f t="shared" si="34"/>
        <v>0</v>
      </c>
      <c r="G385" s="17">
        <f t="shared" si="34"/>
        <v>0</v>
      </c>
      <c r="H385" s="17">
        <f t="shared" si="34"/>
        <v>0</v>
      </c>
      <c r="I385" s="13">
        <v>0</v>
      </c>
      <c r="J385" s="13" t="e">
        <f t="shared" si="27"/>
        <v>#DIV/0!</v>
      </c>
      <c r="K385" s="13" t="e">
        <f t="shared" si="30"/>
        <v>#DIV/0!</v>
      </c>
    </row>
    <row r="386" spans="1:11" ht="45" x14ac:dyDescent="0.25">
      <c r="A386" s="106"/>
      <c r="B386" s="104"/>
      <c r="C386" s="16" t="s">
        <v>20</v>
      </c>
      <c r="D386" s="17">
        <f t="shared" si="34"/>
        <v>0</v>
      </c>
      <c r="E386" s="17">
        <f t="shared" si="34"/>
        <v>0</v>
      </c>
      <c r="F386" s="17">
        <f t="shared" si="34"/>
        <v>0</v>
      </c>
      <c r="G386" s="17">
        <f t="shared" si="34"/>
        <v>0</v>
      </c>
      <c r="H386" s="17">
        <f t="shared" si="34"/>
        <v>0</v>
      </c>
      <c r="I386" s="13">
        <v>0</v>
      </c>
      <c r="J386" s="13" t="e">
        <f t="shared" si="27"/>
        <v>#DIV/0!</v>
      </c>
      <c r="K386" s="13" t="e">
        <f t="shared" si="30"/>
        <v>#DIV/0!</v>
      </c>
    </row>
    <row r="387" spans="1:11" ht="45" x14ac:dyDescent="0.25">
      <c r="A387" s="106"/>
      <c r="B387" s="104"/>
      <c r="C387" s="16" t="s">
        <v>21</v>
      </c>
      <c r="D387" s="17">
        <f t="shared" si="34"/>
        <v>0</v>
      </c>
      <c r="E387" s="17">
        <f t="shared" si="34"/>
        <v>0</v>
      </c>
      <c r="F387" s="17">
        <f t="shared" si="34"/>
        <v>0</v>
      </c>
      <c r="G387" s="17">
        <f t="shared" si="34"/>
        <v>0</v>
      </c>
      <c r="H387" s="17">
        <f t="shared" si="34"/>
        <v>0</v>
      </c>
      <c r="I387" s="13">
        <v>0</v>
      </c>
      <c r="J387" s="13" t="e">
        <f t="shared" si="27"/>
        <v>#DIV/0!</v>
      </c>
      <c r="K387" s="13" t="e">
        <f t="shared" si="30"/>
        <v>#DIV/0!</v>
      </c>
    </row>
    <row r="388" spans="1:11" x14ac:dyDescent="0.25">
      <c r="A388" s="106"/>
      <c r="B388" s="108" t="s">
        <v>22</v>
      </c>
      <c r="C388" s="108"/>
      <c r="D388" s="108"/>
      <c r="E388" s="108"/>
      <c r="F388" s="108"/>
      <c r="G388" s="12"/>
      <c r="H388" s="12"/>
      <c r="I388" s="13">
        <v>0</v>
      </c>
      <c r="J388" s="13" t="e">
        <f t="shared" si="27"/>
        <v>#DIV/0!</v>
      </c>
      <c r="K388" s="13" t="e">
        <f t="shared" si="30"/>
        <v>#DIV/0!</v>
      </c>
    </row>
    <row r="389" spans="1:11" x14ac:dyDescent="0.25">
      <c r="A389" s="106"/>
      <c r="B389" s="104" t="s">
        <v>102</v>
      </c>
      <c r="C389" s="16" t="s">
        <v>17</v>
      </c>
      <c r="D389" s="17">
        <f>D390+D391+D392+D393</f>
        <v>320</v>
      </c>
      <c r="E389" s="17">
        <f>E390+E391+E392+E393</f>
        <v>320</v>
      </c>
      <c r="F389" s="17">
        <f>F390+F391+F392+F393</f>
        <v>320</v>
      </c>
      <c r="G389" s="17">
        <f>G390+G391+G392+G393</f>
        <v>169.9</v>
      </c>
      <c r="H389" s="17">
        <f>H390+H391+H392+H393</f>
        <v>169.9</v>
      </c>
      <c r="I389" s="13">
        <v>0</v>
      </c>
      <c r="J389" s="13">
        <f t="shared" si="27"/>
        <v>53.093750000000007</v>
      </c>
      <c r="K389" s="13">
        <f t="shared" si="30"/>
        <v>53.093750000000007</v>
      </c>
    </row>
    <row r="390" spans="1:11" ht="30" x14ac:dyDescent="0.25">
      <c r="A390" s="106"/>
      <c r="B390" s="104"/>
      <c r="C390" s="16" t="s">
        <v>18</v>
      </c>
      <c r="D390" s="17">
        <f>D415+D420+D425+D430</f>
        <v>320</v>
      </c>
      <c r="E390" s="17">
        <f>E415+E420+E425+E430</f>
        <v>320</v>
      </c>
      <c r="F390" s="17">
        <f>F415+F420+F425+F430</f>
        <v>320</v>
      </c>
      <c r="G390" s="17">
        <f>G415+G420+G425+G430</f>
        <v>169.9</v>
      </c>
      <c r="H390" s="17">
        <f>H415+H420+H425+H430</f>
        <v>169.9</v>
      </c>
      <c r="I390" s="13">
        <v>0</v>
      </c>
      <c r="J390" s="13">
        <f t="shared" si="27"/>
        <v>53.093750000000007</v>
      </c>
      <c r="K390" s="13">
        <f t="shared" si="30"/>
        <v>53.093750000000007</v>
      </c>
    </row>
    <row r="391" spans="1:11" ht="45" x14ac:dyDescent="0.25">
      <c r="A391" s="106"/>
      <c r="B391" s="104"/>
      <c r="C391" s="16" t="s">
        <v>33</v>
      </c>
      <c r="D391" s="17">
        <f t="shared" ref="D391:H393" si="35">D416+D421+D426+D431</f>
        <v>0</v>
      </c>
      <c r="E391" s="17">
        <f t="shared" si="35"/>
        <v>0</v>
      </c>
      <c r="F391" s="17">
        <f t="shared" si="35"/>
        <v>0</v>
      </c>
      <c r="G391" s="17">
        <f t="shared" si="35"/>
        <v>0</v>
      </c>
      <c r="H391" s="17">
        <f t="shared" si="35"/>
        <v>0</v>
      </c>
      <c r="I391" s="13">
        <v>0</v>
      </c>
      <c r="J391" s="13" t="e">
        <f t="shared" si="27"/>
        <v>#DIV/0!</v>
      </c>
      <c r="K391" s="13" t="e">
        <f t="shared" si="30"/>
        <v>#DIV/0!</v>
      </c>
    </row>
    <row r="392" spans="1:11" ht="45" x14ac:dyDescent="0.25">
      <c r="A392" s="106"/>
      <c r="B392" s="104"/>
      <c r="C392" s="16" t="s">
        <v>20</v>
      </c>
      <c r="D392" s="17">
        <f t="shared" si="35"/>
        <v>0</v>
      </c>
      <c r="E392" s="17">
        <f t="shared" si="35"/>
        <v>0</v>
      </c>
      <c r="F392" s="17">
        <f t="shared" si="35"/>
        <v>0</v>
      </c>
      <c r="G392" s="17">
        <f t="shared" si="35"/>
        <v>0</v>
      </c>
      <c r="H392" s="17">
        <f t="shared" si="35"/>
        <v>0</v>
      </c>
      <c r="I392" s="13">
        <v>0</v>
      </c>
      <c r="J392" s="13" t="e">
        <f t="shared" si="27"/>
        <v>#DIV/0!</v>
      </c>
      <c r="K392" s="13" t="e">
        <f t="shared" si="30"/>
        <v>#DIV/0!</v>
      </c>
    </row>
    <row r="393" spans="1:11" ht="45" x14ac:dyDescent="0.25">
      <c r="A393" s="106"/>
      <c r="B393" s="104"/>
      <c r="C393" s="16" t="s">
        <v>21</v>
      </c>
      <c r="D393" s="17">
        <f t="shared" si="35"/>
        <v>0</v>
      </c>
      <c r="E393" s="17">
        <f t="shared" si="35"/>
        <v>0</v>
      </c>
      <c r="F393" s="17">
        <f t="shared" si="35"/>
        <v>0</v>
      </c>
      <c r="G393" s="17">
        <f t="shared" si="35"/>
        <v>0</v>
      </c>
      <c r="H393" s="17">
        <f t="shared" si="35"/>
        <v>0</v>
      </c>
      <c r="I393" s="13">
        <v>0</v>
      </c>
      <c r="J393" s="13" t="e">
        <f t="shared" si="27"/>
        <v>#DIV/0!</v>
      </c>
      <c r="K393" s="13" t="e">
        <f t="shared" si="30"/>
        <v>#DIV/0!</v>
      </c>
    </row>
    <row r="394" spans="1:11" x14ac:dyDescent="0.25">
      <c r="A394" s="106"/>
      <c r="B394" s="112" t="s">
        <v>24</v>
      </c>
      <c r="C394" s="16" t="s">
        <v>17</v>
      </c>
      <c r="D394" s="17">
        <f>D395+D396+D397+D398</f>
        <v>415</v>
      </c>
      <c r="E394" s="17">
        <f>E395+E396+E397+E398</f>
        <v>415</v>
      </c>
      <c r="F394" s="17">
        <f>F395+F396+F397+F398</f>
        <v>332</v>
      </c>
      <c r="G394" s="17">
        <f>G395+G396+G397+G398</f>
        <v>0</v>
      </c>
      <c r="H394" s="17">
        <f>H395+H396+H397+H398</f>
        <v>0</v>
      </c>
      <c r="I394" s="13">
        <v>0</v>
      </c>
      <c r="J394" s="13">
        <f t="shared" si="27"/>
        <v>0</v>
      </c>
      <c r="K394" s="13">
        <f t="shared" si="30"/>
        <v>0</v>
      </c>
    </row>
    <row r="395" spans="1:11" ht="30" x14ac:dyDescent="0.25">
      <c r="A395" s="106"/>
      <c r="B395" s="112"/>
      <c r="C395" s="16" t="s">
        <v>18</v>
      </c>
      <c r="D395" s="17">
        <f>D410+D435+D440+D445+D460+D465</f>
        <v>415</v>
      </c>
      <c r="E395" s="17">
        <f>E410+E435+E440+E445+E460+E465</f>
        <v>415</v>
      </c>
      <c r="F395" s="17">
        <f>F410+F435+F440+F445+F460+F465</f>
        <v>332</v>
      </c>
      <c r="G395" s="17">
        <f>G410+G435+G440+G445+G460+G465</f>
        <v>0</v>
      </c>
      <c r="H395" s="17">
        <f>H410+H435+H440+H445+H460+H465</f>
        <v>0</v>
      </c>
      <c r="I395" s="13">
        <v>0</v>
      </c>
      <c r="J395" s="13">
        <f t="shared" si="27"/>
        <v>0</v>
      </c>
      <c r="K395" s="13">
        <f t="shared" si="30"/>
        <v>0</v>
      </c>
    </row>
    <row r="396" spans="1:11" ht="45" x14ac:dyDescent="0.25">
      <c r="A396" s="106"/>
      <c r="B396" s="112"/>
      <c r="C396" s="16" t="s">
        <v>33</v>
      </c>
      <c r="D396" s="17">
        <f t="shared" ref="D396:H398" si="36">D411+D436+D441+D446+D461+D466</f>
        <v>0</v>
      </c>
      <c r="E396" s="17">
        <f t="shared" si="36"/>
        <v>0</v>
      </c>
      <c r="F396" s="17">
        <f t="shared" si="36"/>
        <v>0</v>
      </c>
      <c r="G396" s="17">
        <f t="shared" si="36"/>
        <v>0</v>
      </c>
      <c r="H396" s="17">
        <f t="shared" si="36"/>
        <v>0</v>
      </c>
      <c r="I396" s="13">
        <v>0</v>
      </c>
      <c r="J396" s="13" t="e">
        <f t="shared" si="27"/>
        <v>#DIV/0!</v>
      </c>
      <c r="K396" s="13" t="e">
        <f t="shared" si="30"/>
        <v>#DIV/0!</v>
      </c>
    </row>
    <row r="397" spans="1:11" ht="45" x14ac:dyDescent="0.25">
      <c r="A397" s="106"/>
      <c r="B397" s="112"/>
      <c r="C397" s="16" t="s">
        <v>20</v>
      </c>
      <c r="D397" s="17">
        <f t="shared" si="36"/>
        <v>0</v>
      </c>
      <c r="E397" s="17">
        <f t="shared" si="36"/>
        <v>0</v>
      </c>
      <c r="F397" s="17">
        <f t="shared" si="36"/>
        <v>0</v>
      </c>
      <c r="G397" s="17">
        <f t="shared" si="36"/>
        <v>0</v>
      </c>
      <c r="H397" s="17">
        <f t="shared" si="36"/>
        <v>0</v>
      </c>
      <c r="I397" s="13">
        <v>0</v>
      </c>
      <c r="J397" s="13" t="e">
        <f t="shared" si="27"/>
        <v>#DIV/0!</v>
      </c>
      <c r="K397" s="13" t="e">
        <f t="shared" si="30"/>
        <v>#DIV/0!</v>
      </c>
    </row>
    <row r="398" spans="1:11" ht="45" x14ac:dyDescent="0.25">
      <c r="A398" s="106"/>
      <c r="B398" s="112"/>
      <c r="C398" s="16" t="s">
        <v>21</v>
      </c>
      <c r="D398" s="17">
        <f t="shared" si="36"/>
        <v>0</v>
      </c>
      <c r="E398" s="17">
        <f t="shared" si="36"/>
        <v>0</v>
      </c>
      <c r="F398" s="17">
        <f t="shared" si="36"/>
        <v>0</v>
      </c>
      <c r="G398" s="17">
        <f t="shared" si="36"/>
        <v>0</v>
      </c>
      <c r="H398" s="17">
        <f t="shared" si="36"/>
        <v>0</v>
      </c>
      <c r="I398" s="13">
        <v>0</v>
      </c>
      <c r="J398" s="13">
        <v>0</v>
      </c>
      <c r="K398" s="13">
        <v>0</v>
      </c>
    </row>
    <row r="399" spans="1:11" x14ac:dyDescent="0.25">
      <c r="A399" s="106"/>
      <c r="B399" s="108" t="s">
        <v>25</v>
      </c>
      <c r="C399" s="16" t="s">
        <v>17</v>
      </c>
      <c r="D399" s="17">
        <f>D400+D401+D402+D403</f>
        <v>0</v>
      </c>
      <c r="E399" s="17">
        <f>E400+E401+E402+E403</f>
        <v>0</v>
      </c>
      <c r="F399" s="17">
        <f>F400+F401+F402+F403</f>
        <v>0</v>
      </c>
      <c r="G399" s="17">
        <f>G400+G401+G402+G403</f>
        <v>0</v>
      </c>
      <c r="H399" s="17">
        <f>H400+H401+H402+H403</f>
        <v>0</v>
      </c>
      <c r="I399" s="13">
        <v>0</v>
      </c>
      <c r="J399" s="13">
        <v>0</v>
      </c>
      <c r="K399" s="13">
        <v>0</v>
      </c>
    </row>
    <row r="400" spans="1:11" ht="30" x14ac:dyDescent="0.25">
      <c r="A400" s="106"/>
      <c r="B400" s="108"/>
      <c r="C400" s="16" t="s">
        <v>18</v>
      </c>
      <c r="D400" s="17">
        <f>D450+D455</f>
        <v>0</v>
      </c>
      <c r="E400" s="17">
        <f>E450+E455</f>
        <v>0</v>
      </c>
      <c r="F400" s="17">
        <f>F450+F455</f>
        <v>0</v>
      </c>
      <c r="G400" s="17">
        <f>G450+G455</f>
        <v>0</v>
      </c>
      <c r="H400" s="17">
        <f>H450+H455</f>
        <v>0</v>
      </c>
      <c r="I400" s="13">
        <v>0</v>
      </c>
      <c r="J400" s="13">
        <v>0</v>
      </c>
      <c r="K400" s="13">
        <v>0</v>
      </c>
    </row>
    <row r="401" spans="1:11" ht="30" x14ac:dyDescent="0.25">
      <c r="A401" s="106"/>
      <c r="B401" s="108"/>
      <c r="C401" s="16" t="s">
        <v>19</v>
      </c>
      <c r="D401" s="17">
        <f t="shared" ref="D401:H403" si="37">D451+D456</f>
        <v>0</v>
      </c>
      <c r="E401" s="17">
        <f t="shared" si="37"/>
        <v>0</v>
      </c>
      <c r="F401" s="17">
        <f t="shared" si="37"/>
        <v>0</v>
      </c>
      <c r="G401" s="17">
        <f t="shared" si="37"/>
        <v>0</v>
      </c>
      <c r="H401" s="17">
        <f t="shared" si="37"/>
        <v>0</v>
      </c>
      <c r="I401" s="13">
        <v>0</v>
      </c>
      <c r="J401" s="13">
        <v>0</v>
      </c>
      <c r="K401" s="13">
        <v>0</v>
      </c>
    </row>
    <row r="402" spans="1:11" ht="30" x14ac:dyDescent="0.25">
      <c r="A402" s="106"/>
      <c r="B402" s="108"/>
      <c r="C402" s="16" t="s">
        <v>103</v>
      </c>
      <c r="D402" s="17">
        <f t="shared" si="37"/>
        <v>0</v>
      </c>
      <c r="E402" s="17">
        <f t="shared" si="37"/>
        <v>0</v>
      </c>
      <c r="F402" s="17">
        <f t="shared" si="37"/>
        <v>0</v>
      </c>
      <c r="G402" s="17">
        <f t="shared" si="37"/>
        <v>0</v>
      </c>
      <c r="H402" s="17">
        <f t="shared" si="37"/>
        <v>0</v>
      </c>
      <c r="I402" s="13">
        <v>0</v>
      </c>
      <c r="J402" s="13">
        <v>0</v>
      </c>
      <c r="K402" s="13">
        <v>0</v>
      </c>
    </row>
    <row r="403" spans="1:11" ht="45" x14ac:dyDescent="0.25">
      <c r="A403" s="106"/>
      <c r="B403" s="108"/>
      <c r="C403" s="16" t="s">
        <v>21</v>
      </c>
      <c r="D403" s="17">
        <f t="shared" si="37"/>
        <v>0</v>
      </c>
      <c r="E403" s="17">
        <f t="shared" si="37"/>
        <v>0</v>
      </c>
      <c r="F403" s="17">
        <f t="shared" si="37"/>
        <v>0</v>
      </c>
      <c r="G403" s="17">
        <f t="shared" si="37"/>
        <v>0</v>
      </c>
      <c r="H403" s="17">
        <f t="shared" si="37"/>
        <v>0</v>
      </c>
      <c r="I403" s="13">
        <v>0</v>
      </c>
      <c r="J403" s="13">
        <v>0</v>
      </c>
      <c r="K403" s="13">
        <v>0</v>
      </c>
    </row>
    <row r="404" spans="1:11" x14ac:dyDescent="0.25">
      <c r="A404" s="106"/>
      <c r="B404" s="105" t="s">
        <v>43</v>
      </c>
      <c r="C404" s="16" t="s">
        <v>17</v>
      </c>
      <c r="D404" s="17">
        <f>D405+D406+D407+D408</f>
        <v>0</v>
      </c>
      <c r="E404" s="17">
        <f>E405+E406+E407+E408</f>
        <v>0</v>
      </c>
      <c r="F404" s="17">
        <f>F405+F406+F407+F408</f>
        <v>0</v>
      </c>
      <c r="G404" s="17">
        <f>G405+G406+G407+G408</f>
        <v>0</v>
      </c>
      <c r="H404" s="17">
        <f>H405+H406+H407+H408</f>
        <v>0</v>
      </c>
      <c r="I404" s="13">
        <v>0</v>
      </c>
      <c r="J404" s="13">
        <v>0</v>
      </c>
      <c r="K404" s="13">
        <v>0</v>
      </c>
    </row>
    <row r="405" spans="1:11" ht="30" x14ac:dyDescent="0.25">
      <c r="A405" s="106"/>
      <c r="B405" s="106"/>
      <c r="C405" s="16" t="s">
        <v>18</v>
      </c>
      <c r="D405" s="17">
        <f>D470+D475</f>
        <v>0</v>
      </c>
      <c r="E405" s="17">
        <f>E470+E475</f>
        <v>0</v>
      </c>
      <c r="F405" s="17">
        <f>F470+F475</f>
        <v>0</v>
      </c>
      <c r="G405" s="17">
        <f>G470+G475</f>
        <v>0</v>
      </c>
      <c r="H405" s="17">
        <f>H470+H475</f>
        <v>0</v>
      </c>
      <c r="I405" s="13">
        <v>0</v>
      </c>
      <c r="J405" s="13">
        <v>0</v>
      </c>
      <c r="K405" s="13">
        <v>0</v>
      </c>
    </row>
    <row r="406" spans="1:11" ht="30" x14ac:dyDescent="0.25">
      <c r="A406" s="106"/>
      <c r="B406" s="106"/>
      <c r="C406" s="16" t="s">
        <v>19</v>
      </c>
      <c r="D406" s="17">
        <f t="shared" ref="D406:H408" si="38">D471+D476</f>
        <v>0</v>
      </c>
      <c r="E406" s="17">
        <f t="shared" si="38"/>
        <v>0</v>
      </c>
      <c r="F406" s="17">
        <f t="shared" si="38"/>
        <v>0</v>
      </c>
      <c r="G406" s="17">
        <f t="shared" si="38"/>
        <v>0</v>
      </c>
      <c r="H406" s="17">
        <f t="shared" si="38"/>
        <v>0</v>
      </c>
      <c r="I406" s="13">
        <v>0</v>
      </c>
      <c r="J406" s="13">
        <v>0</v>
      </c>
      <c r="K406" s="13">
        <v>0</v>
      </c>
    </row>
    <row r="407" spans="1:11" ht="30" x14ac:dyDescent="0.25">
      <c r="A407" s="106"/>
      <c r="B407" s="106"/>
      <c r="C407" s="16" t="s">
        <v>103</v>
      </c>
      <c r="D407" s="17">
        <f t="shared" si="38"/>
        <v>0</v>
      </c>
      <c r="E407" s="17">
        <f t="shared" si="38"/>
        <v>0</v>
      </c>
      <c r="F407" s="17">
        <f t="shared" si="38"/>
        <v>0</v>
      </c>
      <c r="G407" s="17">
        <f t="shared" si="38"/>
        <v>0</v>
      </c>
      <c r="H407" s="17">
        <f t="shared" si="38"/>
        <v>0</v>
      </c>
      <c r="I407" s="13">
        <v>0</v>
      </c>
      <c r="J407" s="13">
        <v>0</v>
      </c>
      <c r="K407" s="13">
        <v>0</v>
      </c>
    </row>
    <row r="408" spans="1:11" ht="45" x14ac:dyDescent="0.25">
      <c r="A408" s="107"/>
      <c r="B408" s="107"/>
      <c r="C408" s="16" t="s">
        <v>21</v>
      </c>
      <c r="D408" s="17">
        <f t="shared" si="38"/>
        <v>0</v>
      </c>
      <c r="E408" s="17">
        <f t="shared" si="38"/>
        <v>0</v>
      </c>
      <c r="F408" s="17">
        <f t="shared" si="38"/>
        <v>0</v>
      </c>
      <c r="G408" s="17">
        <f t="shared" si="38"/>
        <v>0</v>
      </c>
      <c r="H408" s="17">
        <f t="shared" si="38"/>
        <v>0</v>
      </c>
      <c r="I408" s="13">
        <v>0</v>
      </c>
      <c r="J408" s="13">
        <v>0</v>
      </c>
      <c r="K408" s="13">
        <v>0</v>
      </c>
    </row>
    <row r="409" spans="1:11" x14ac:dyDescent="0.25">
      <c r="A409" s="105" t="s">
        <v>104</v>
      </c>
      <c r="B409" s="112" t="s">
        <v>24</v>
      </c>
      <c r="C409" s="16" t="s">
        <v>17</v>
      </c>
      <c r="D409" s="17">
        <f>D410+D411+D412+D413</f>
        <v>10</v>
      </c>
      <c r="E409" s="17">
        <f>E410+E411+E412+E413</f>
        <v>10</v>
      </c>
      <c r="F409" s="17">
        <f>F410+F411+F412+F413</f>
        <v>0</v>
      </c>
      <c r="G409" s="17">
        <f>G410+G411+G412+G413</f>
        <v>0</v>
      </c>
      <c r="H409" s="17">
        <f>H410+H411+H412+H413</f>
        <v>0</v>
      </c>
      <c r="I409" s="13">
        <v>0</v>
      </c>
      <c r="J409" s="13">
        <v>0</v>
      </c>
      <c r="K409" s="13">
        <v>0</v>
      </c>
    </row>
    <row r="410" spans="1:11" ht="30" x14ac:dyDescent="0.25">
      <c r="A410" s="106"/>
      <c r="B410" s="112"/>
      <c r="C410" s="16" t="s">
        <v>18</v>
      </c>
      <c r="D410" s="17">
        <v>10</v>
      </c>
      <c r="E410" s="17">
        <v>10</v>
      </c>
      <c r="F410" s="17">
        <v>0</v>
      </c>
      <c r="G410" s="17">
        <v>0</v>
      </c>
      <c r="H410" s="17">
        <v>0</v>
      </c>
      <c r="I410" s="13">
        <v>0</v>
      </c>
      <c r="J410" s="13">
        <v>0</v>
      </c>
      <c r="K410" s="13">
        <v>0</v>
      </c>
    </row>
    <row r="411" spans="1:11" ht="30" x14ac:dyDescent="0.25">
      <c r="A411" s="106"/>
      <c r="B411" s="112"/>
      <c r="C411" s="16" t="s">
        <v>19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  <c r="I411" s="13">
        <v>0</v>
      </c>
      <c r="J411" s="13">
        <v>0</v>
      </c>
      <c r="K411" s="13">
        <v>0</v>
      </c>
    </row>
    <row r="412" spans="1:11" ht="30" x14ac:dyDescent="0.25">
      <c r="A412" s="106"/>
      <c r="B412" s="112"/>
      <c r="C412" s="16" t="s">
        <v>103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  <c r="I412" s="13">
        <v>0</v>
      </c>
      <c r="J412" s="13">
        <v>0</v>
      </c>
      <c r="K412" s="13">
        <v>0</v>
      </c>
    </row>
    <row r="413" spans="1:11" ht="45" x14ac:dyDescent="0.25">
      <c r="A413" s="107"/>
      <c r="B413" s="112"/>
      <c r="C413" s="16" t="s">
        <v>21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3">
        <v>0</v>
      </c>
      <c r="J413" s="13">
        <v>0</v>
      </c>
      <c r="K413" s="13">
        <v>0</v>
      </c>
    </row>
    <row r="414" spans="1:11" x14ac:dyDescent="0.25">
      <c r="A414" s="105" t="s">
        <v>105</v>
      </c>
      <c r="B414" s="104" t="s">
        <v>102</v>
      </c>
      <c r="C414" s="16" t="s">
        <v>17</v>
      </c>
      <c r="D414" s="17">
        <f>D415+D416+D417+D418</f>
        <v>230</v>
      </c>
      <c r="E414" s="17">
        <f>E415+E416+E417+E418</f>
        <v>230</v>
      </c>
      <c r="F414" s="17">
        <f>F415+F416+F417+F418</f>
        <v>230</v>
      </c>
      <c r="G414" s="17">
        <f>G415+G416+G417+G418</f>
        <v>109.9</v>
      </c>
      <c r="H414" s="17">
        <f>H415+H416+H417+H418</f>
        <v>109.9</v>
      </c>
      <c r="I414" s="13">
        <f>G414/D414*100</f>
        <v>47.782608695652179</v>
      </c>
      <c r="J414" s="13">
        <f>G414/E414*100</f>
        <v>47.782608695652179</v>
      </c>
      <c r="K414" s="13">
        <f>G414/F414*100</f>
        <v>47.782608695652179</v>
      </c>
    </row>
    <row r="415" spans="1:11" ht="30" x14ac:dyDescent="0.25">
      <c r="A415" s="106"/>
      <c r="B415" s="104"/>
      <c r="C415" s="16" t="s">
        <v>18</v>
      </c>
      <c r="D415" s="17">
        <v>230</v>
      </c>
      <c r="E415" s="17">
        <v>230</v>
      </c>
      <c r="F415" s="17">
        <v>230</v>
      </c>
      <c r="G415" s="17">
        <v>109.9</v>
      </c>
      <c r="H415" s="17">
        <v>109.9</v>
      </c>
      <c r="I415" s="13">
        <f>G415/D415*100</f>
        <v>47.782608695652179</v>
      </c>
      <c r="J415" s="13">
        <f>G415/E415*100</f>
        <v>47.782608695652179</v>
      </c>
      <c r="K415" s="13">
        <f>G415/F415*100</f>
        <v>47.782608695652179</v>
      </c>
    </row>
    <row r="416" spans="1:11" ht="30" x14ac:dyDescent="0.25">
      <c r="A416" s="106"/>
      <c r="B416" s="104"/>
      <c r="C416" s="16" t="s">
        <v>19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  <c r="I416" s="13">
        <v>0</v>
      </c>
      <c r="J416" s="13">
        <v>0</v>
      </c>
      <c r="K416" s="13">
        <v>0</v>
      </c>
    </row>
    <row r="417" spans="1:11" ht="30" x14ac:dyDescent="0.25">
      <c r="A417" s="106"/>
      <c r="B417" s="104"/>
      <c r="C417" s="16" t="s">
        <v>103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  <c r="I417" s="13">
        <v>0</v>
      </c>
      <c r="J417" s="13">
        <v>0</v>
      </c>
      <c r="K417" s="13">
        <v>0</v>
      </c>
    </row>
    <row r="418" spans="1:11" ht="45" x14ac:dyDescent="0.25">
      <c r="A418" s="107"/>
      <c r="B418" s="104"/>
      <c r="C418" s="16" t="s">
        <v>21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3">
        <v>0</v>
      </c>
      <c r="J418" s="13">
        <v>0</v>
      </c>
      <c r="K418" s="13">
        <v>0</v>
      </c>
    </row>
    <row r="419" spans="1:11" x14ac:dyDescent="0.25">
      <c r="A419" s="105" t="s">
        <v>106</v>
      </c>
      <c r="B419" s="104" t="s">
        <v>102</v>
      </c>
      <c r="C419" s="16" t="s">
        <v>17</v>
      </c>
      <c r="D419" s="17">
        <f>D420+D421+D422+D423</f>
        <v>40</v>
      </c>
      <c r="E419" s="17">
        <f>E420+E421+E422+E423</f>
        <v>40</v>
      </c>
      <c r="F419" s="17">
        <f>F420+F421+F422+F423</f>
        <v>40</v>
      </c>
      <c r="G419" s="17">
        <f>G420+G421+G422+G423</f>
        <v>40</v>
      </c>
      <c r="H419" s="17">
        <f>H420+H421+H422+H423</f>
        <v>40</v>
      </c>
      <c r="I419" s="13">
        <f>G419/D419*100</f>
        <v>100</v>
      </c>
      <c r="J419" s="13">
        <f>G419/E419*100</f>
        <v>100</v>
      </c>
      <c r="K419" s="13">
        <f>G419/F419*100</f>
        <v>100</v>
      </c>
    </row>
    <row r="420" spans="1:11" ht="30" x14ac:dyDescent="0.25">
      <c r="A420" s="106"/>
      <c r="B420" s="104"/>
      <c r="C420" s="16" t="s">
        <v>18</v>
      </c>
      <c r="D420" s="17">
        <v>40</v>
      </c>
      <c r="E420" s="17">
        <v>40</v>
      </c>
      <c r="F420" s="17">
        <v>40</v>
      </c>
      <c r="G420" s="17">
        <v>40</v>
      </c>
      <c r="H420" s="17">
        <v>40</v>
      </c>
      <c r="I420" s="13">
        <f>G420/D420*100</f>
        <v>100</v>
      </c>
      <c r="J420" s="13">
        <f>G420/E420*100</f>
        <v>100</v>
      </c>
      <c r="K420" s="13">
        <f>G420/F420*100</f>
        <v>100</v>
      </c>
    </row>
    <row r="421" spans="1:11" ht="30" x14ac:dyDescent="0.25">
      <c r="A421" s="106"/>
      <c r="B421" s="104"/>
      <c r="C421" s="16" t="s">
        <v>19</v>
      </c>
      <c r="D421" s="17">
        <v>0</v>
      </c>
      <c r="E421" s="17">
        <v>0</v>
      </c>
      <c r="F421" s="17">
        <v>0</v>
      </c>
      <c r="G421" s="17">
        <v>0</v>
      </c>
      <c r="H421" s="17">
        <v>0</v>
      </c>
      <c r="I421" s="13">
        <v>0</v>
      </c>
      <c r="J421" s="13">
        <v>0</v>
      </c>
      <c r="K421" s="13">
        <v>0</v>
      </c>
    </row>
    <row r="422" spans="1:11" ht="30" x14ac:dyDescent="0.25">
      <c r="A422" s="106"/>
      <c r="B422" s="104"/>
      <c r="C422" s="16" t="s">
        <v>103</v>
      </c>
      <c r="D422" s="17">
        <v>0</v>
      </c>
      <c r="E422" s="17">
        <v>0</v>
      </c>
      <c r="F422" s="17">
        <v>0</v>
      </c>
      <c r="G422" s="17">
        <v>0</v>
      </c>
      <c r="H422" s="17">
        <v>0</v>
      </c>
      <c r="I422" s="13">
        <v>0</v>
      </c>
      <c r="J422" s="13">
        <v>0</v>
      </c>
      <c r="K422" s="13">
        <v>0</v>
      </c>
    </row>
    <row r="423" spans="1:11" ht="45" x14ac:dyDescent="0.25">
      <c r="A423" s="107"/>
      <c r="B423" s="104"/>
      <c r="C423" s="16" t="s">
        <v>21</v>
      </c>
      <c r="D423" s="17">
        <v>0</v>
      </c>
      <c r="E423" s="17">
        <v>0</v>
      </c>
      <c r="F423" s="17">
        <v>0</v>
      </c>
      <c r="G423" s="17">
        <v>0</v>
      </c>
      <c r="H423" s="17">
        <v>0</v>
      </c>
      <c r="I423" s="13">
        <v>0</v>
      </c>
      <c r="J423" s="13">
        <v>0</v>
      </c>
      <c r="K423" s="13">
        <v>0</v>
      </c>
    </row>
    <row r="424" spans="1:11" x14ac:dyDescent="0.25">
      <c r="A424" s="105" t="s">
        <v>107</v>
      </c>
      <c r="B424" s="104" t="s">
        <v>102</v>
      </c>
      <c r="C424" s="16" t="s">
        <v>17</v>
      </c>
      <c r="D424" s="17">
        <f>D425+D426+D427+D428</f>
        <v>30</v>
      </c>
      <c r="E424" s="17">
        <f>E425+E426+E427+E428</f>
        <v>30</v>
      </c>
      <c r="F424" s="17">
        <f>F425+F426+F427+F428</f>
        <v>30</v>
      </c>
      <c r="G424" s="17">
        <f>G425+G426+G427+G428</f>
        <v>0</v>
      </c>
      <c r="H424" s="17">
        <f>H425+H426+H427+H428</f>
        <v>0</v>
      </c>
      <c r="I424" s="13">
        <v>0</v>
      </c>
      <c r="J424" s="13">
        <v>0</v>
      </c>
      <c r="K424" s="13">
        <v>0</v>
      </c>
    </row>
    <row r="425" spans="1:11" ht="30" x14ac:dyDescent="0.25">
      <c r="A425" s="106"/>
      <c r="B425" s="104"/>
      <c r="C425" s="16" t="s">
        <v>18</v>
      </c>
      <c r="D425" s="17">
        <v>30</v>
      </c>
      <c r="E425" s="17">
        <v>30</v>
      </c>
      <c r="F425" s="17">
        <v>30</v>
      </c>
      <c r="G425" s="17">
        <v>0</v>
      </c>
      <c r="H425" s="17">
        <v>0</v>
      </c>
      <c r="I425" s="13">
        <v>0</v>
      </c>
      <c r="J425" s="13">
        <v>0</v>
      </c>
      <c r="K425" s="13">
        <v>0</v>
      </c>
    </row>
    <row r="426" spans="1:11" ht="30" x14ac:dyDescent="0.25">
      <c r="A426" s="106"/>
      <c r="B426" s="104"/>
      <c r="C426" s="16" t="s">
        <v>19</v>
      </c>
      <c r="D426" s="17">
        <v>0</v>
      </c>
      <c r="E426" s="17">
        <v>0</v>
      </c>
      <c r="F426" s="17">
        <v>0</v>
      </c>
      <c r="G426" s="12"/>
      <c r="H426" s="12"/>
      <c r="I426" s="13">
        <v>0</v>
      </c>
      <c r="J426" s="13">
        <v>0</v>
      </c>
      <c r="K426" s="13">
        <v>0</v>
      </c>
    </row>
    <row r="427" spans="1:11" ht="30" x14ac:dyDescent="0.25">
      <c r="A427" s="106"/>
      <c r="B427" s="104"/>
      <c r="C427" s="16" t="s">
        <v>103</v>
      </c>
      <c r="D427" s="17">
        <v>0</v>
      </c>
      <c r="E427" s="17">
        <v>0</v>
      </c>
      <c r="F427" s="17">
        <v>0</v>
      </c>
      <c r="G427" s="12"/>
      <c r="H427" s="12"/>
      <c r="I427" s="13">
        <v>0</v>
      </c>
      <c r="J427" s="13">
        <v>0</v>
      </c>
      <c r="K427" s="13">
        <v>0</v>
      </c>
    </row>
    <row r="428" spans="1:11" ht="45" x14ac:dyDescent="0.25">
      <c r="A428" s="107"/>
      <c r="B428" s="104"/>
      <c r="C428" s="16" t="s">
        <v>21</v>
      </c>
      <c r="D428" s="17">
        <v>0</v>
      </c>
      <c r="E428" s="17">
        <v>0</v>
      </c>
      <c r="F428" s="17">
        <v>0</v>
      </c>
      <c r="G428" s="12"/>
      <c r="H428" s="12"/>
      <c r="I428" s="13">
        <v>0</v>
      </c>
      <c r="J428" s="13">
        <v>0</v>
      </c>
      <c r="K428" s="13">
        <v>0</v>
      </c>
    </row>
    <row r="429" spans="1:11" x14ac:dyDescent="0.25">
      <c r="A429" s="105" t="s">
        <v>108</v>
      </c>
      <c r="B429" s="104" t="s">
        <v>102</v>
      </c>
      <c r="C429" s="16" t="s">
        <v>17</v>
      </c>
      <c r="D429" s="17">
        <f>D430+D431+D432+D433</f>
        <v>20</v>
      </c>
      <c r="E429" s="17">
        <f>E430+E431+E432+E433</f>
        <v>20</v>
      </c>
      <c r="F429" s="17">
        <f>F430+F431+F432+F433</f>
        <v>20</v>
      </c>
      <c r="G429" s="17">
        <f>G430+G431+G432+G433</f>
        <v>20</v>
      </c>
      <c r="H429" s="17">
        <f>H430+H431+H432+H433</f>
        <v>20</v>
      </c>
      <c r="I429" s="13">
        <f>G429/D429*100</f>
        <v>100</v>
      </c>
      <c r="J429" s="13">
        <f>G429/E429*100</f>
        <v>100</v>
      </c>
      <c r="K429" s="13">
        <f>G429/F429*100</f>
        <v>100</v>
      </c>
    </row>
    <row r="430" spans="1:11" ht="30" x14ac:dyDescent="0.25">
      <c r="A430" s="106"/>
      <c r="B430" s="104"/>
      <c r="C430" s="16" t="s">
        <v>18</v>
      </c>
      <c r="D430" s="17">
        <v>20</v>
      </c>
      <c r="E430" s="17">
        <v>20</v>
      </c>
      <c r="F430" s="17">
        <v>20</v>
      </c>
      <c r="G430" s="19">
        <v>20</v>
      </c>
      <c r="H430" s="19">
        <v>20</v>
      </c>
      <c r="I430" s="13">
        <f>G430/D430*100</f>
        <v>100</v>
      </c>
      <c r="J430" s="13">
        <f>G430/E430*100</f>
        <v>100</v>
      </c>
      <c r="K430" s="13">
        <f>G430/F430*100</f>
        <v>100</v>
      </c>
    </row>
    <row r="431" spans="1:11" ht="30" x14ac:dyDescent="0.25">
      <c r="A431" s="106"/>
      <c r="B431" s="104"/>
      <c r="C431" s="16" t="s">
        <v>19</v>
      </c>
      <c r="D431" s="17">
        <v>0</v>
      </c>
      <c r="E431" s="17">
        <v>0</v>
      </c>
      <c r="F431" s="17">
        <v>0</v>
      </c>
      <c r="G431" s="20">
        <v>0</v>
      </c>
      <c r="H431" s="20">
        <v>0</v>
      </c>
      <c r="I431" s="13">
        <v>0</v>
      </c>
      <c r="J431" s="13">
        <v>0</v>
      </c>
      <c r="K431" s="13">
        <v>0</v>
      </c>
    </row>
    <row r="432" spans="1:11" ht="30" x14ac:dyDescent="0.25">
      <c r="A432" s="106"/>
      <c r="B432" s="104"/>
      <c r="C432" s="16" t="s">
        <v>103</v>
      </c>
      <c r="D432" s="17">
        <v>0</v>
      </c>
      <c r="E432" s="17">
        <v>0</v>
      </c>
      <c r="F432" s="17">
        <v>0</v>
      </c>
      <c r="G432" s="20">
        <v>0</v>
      </c>
      <c r="H432" s="20">
        <v>0</v>
      </c>
      <c r="I432" s="13">
        <v>0</v>
      </c>
      <c r="J432" s="13">
        <v>0</v>
      </c>
      <c r="K432" s="13">
        <v>0</v>
      </c>
    </row>
    <row r="433" spans="1:11" ht="45" x14ac:dyDescent="0.25">
      <c r="A433" s="107"/>
      <c r="B433" s="104"/>
      <c r="C433" s="16" t="s">
        <v>21</v>
      </c>
      <c r="D433" s="17">
        <v>0</v>
      </c>
      <c r="E433" s="17">
        <v>0</v>
      </c>
      <c r="F433" s="17">
        <v>0</v>
      </c>
      <c r="G433" s="20">
        <v>0</v>
      </c>
      <c r="H433" s="20">
        <v>0</v>
      </c>
      <c r="I433" s="13">
        <v>0</v>
      </c>
      <c r="J433" s="13">
        <v>0</v>
      </c>
      <c r="K433" s="13">
        <v>0</v>
      </c>
    </row>
    <row r="434" spans="1:11" x14ac:dyDescent="0.25">
      <c r="A434" s="105" t="s">
        <v>109</v>
      </c>
      <c r="B434" s="112" t="s">
        <v>24</v>
      </c>
      <c r="C434" s="16" t="s">
        <v>17</v>
      </c>
      <c r="D434" s="17">
        <f>D435+D436+D437+D438</f>
        <v>0</v>
      </c>
      <c r="E434" s="17">
        <f>E435+E436+E437+E438</f>
        <v>0</v>
      </c>
      <c r="F434" s="17">
        <f>F435+F436+F437+F438</f>
        <v>0</v>
      </c>
      <c r="G434" s="20">
        <v>0</v>
      </c>
      <c r="H434" s="20">
        <v>0</v>
      </c>
      <c r="I434" s="13">
        <v>0</v>
      </c>
      <c r="J434" s="13">
        <v>0</v>
      </c>
      <c r="K434" s="13">
        <v>0</v>
      </c>
    </row>
    <row r="435" spans="1:11" ht="30" x14ac:dyDescent="0.25">
      <c r="A435" s="106"/>
      <c r="B435" s="112"/>
      <c r="C435" s="16" t="s">
        <v>18</v>
      </c>
      <c r="D435" s="17">
        <v>0</v>
      </c>
      <c r="E435" s="17">
        <v>0</v>
      </c>
      <c r="F435" s="17">
        <v>0</v>
      </c>
      <c r="G435" s="20">
        <v>0</v>
      </c>
      <c r="H435" s="20">
        <v>0</v>
      </c>
      <c r="I435" s="13">
        <v>0</v>
      </c>
      <c r="J435" s="13">
        <v>0</v>
      </c>
      <c r="K435" s="13">
        <v>0</v>
      </c>
    </row>
    <row r="436" spans="1:11" ht="30" x14ac:dyDescent="0.25">
      <c r="A436" s="106"/>
      <c r="B436" s="112"/>
      <c r="C436" s="16" t="s">
        <v>19</v>
      </c>
      <c r="D436" s="17">
        <v>0</v>
      </c>
      <c r="E436" s="17">
        <v>0</v>
      </c>
      <c r="F436" s="17">
        <v>0</v>
      </c>
      <c r="G436" s="20">
        <v>0</v>
      </c>
      <c r="H436" s="20">
        <v>0</v>
      </c>
      <c r="I436" s="13">
        <v>0</v>
      </c>
      <c r="J436" s="13">
        <v>0</v>
      </c>
      <c r="K436" s="13">
        <v>0</v>
      </c>
    </row>
    <row r="437" spans="1:11" ht="30" x14ac:dyDescent="0.25">
      <c r="A437" s="106"/>
      <c r="B437" s="112"/>
      <c r="C437" s="16" t="s">
        <v>103</v>
      </c>
      <c r="D437" s="17">
        <v>0</v>
      </c>
      <c r="E437" s="17">
        <v>0</v>
      </c>
      <c r="F437" s="17">
        <v>0</v>
      </c>
      <c r="G437" s="20">
        <v>0</v>
      </c>
      <c r="H437" s="20">
        <v>0</v>
      </c>
      <c r="I437" s="13">
        <v>0</v>
      </c>
      <c r="J437" s="13">
        <v>0</v>
      </c>
      <c r="K437" s="13">
        <v>0</v>
      </c>
    </row>
    <row r="438" spans="1:11" ht="45" x14ac:dyDescent="0.25">
      <c r="A438" s="107"/>
      <c r="B438" s="112"/>
      <c r="C438" s="16" t="s">
        <v>21</v>
      </c>
      <c r="D438" s="17">
        <v>0</v>
      </c>
      <c r="E438" s="17">
        <v>0</v>
      </c>
      <c r="F438" s="17">
        <v>0</v>
      </c>
      <c r="G438" s="20">
        <v>0</v>
      </c>
      <c r="H438" s="20">
        <v>0</v>
      </c>
      <c r="I438" s="13">
        <v>0</v>
      </c>
      <c r="J438" s="13">
        <v>0</v>
      </c>
      <c r="K438" s="13">
        <v>0</v>
      </c>
    </row>
    <row r="439" spans="1:11" x14ac:dyDescent="0.25">
      <c r="A439" s="105" t="s">
        <v>110</v>
      </c>
      <c r="B439" s="112" t="s">
        <v>24</v>
      </c>
      <c r="C439" s="16" t="s">
        <v>17</v>
      </c>
      <c r="D439" s="17">
        <f>D440+D441+D442+D443</f>
        <v>230</v>
      </c>
      <c r="E439" s="17">
        <f>E440+E441+E442+E443</f>
        <v>230</v>
      </c>
      <c r="F439" s="17">
        <f>F440+F441+F442+F443</f>
        <v>230</v>
      </c>
      <c r="G439" s="21">
        <f>G440+G441+G442+G443</f>
        <v>0</v>
      </c>
      <c r="H439" s="21">
        <f>H440+H441+H442+H443</f>
        <v>0</v>
      </c>
      <c r="I439" s="13">
        <f>G439/D439*100</f>
        <v>0</v>
      </c>
      <c r="J439" s="13">
        <f>G439/E439*100</f>
        <v>0</v>
      </c>
      <c r="K439" s="13">
        <f>G439/F439*100</f>
        <v>0</v>
      </c>
    </row>
    <row r="440" spans="1:11" ht="30" x14ac:dyDescent="0.25">
      <c r="A440" s="106"/>
      <c r="B440" s="112"/>
      <c r="C440" s="16" t="s">
        <v>18</v>
      </c>
      <c r="D440" s="17">
        <v>230</v>
      </c>
      <c r="E440" s="17">
        <v>230</v>
      </c>
      <c r="F440" s="17">
        <f>780-550</f>
        <v>230</v>
      </c>
      <c r="G440" s="20">
        <v>0</v>
      </c>
      <c r="H440" s="20">
        <v>0</v>
      </c>
      <c r="I440" s="13">
        <f>G440/D440*100</f>
        <v>0</v>
      </c>
      <c r="J440" s="13">
        <f>G440/E440*100</f>
        <v>0</v>
      </c>
      <c r="K440" s="13">
        <f>G440/F440*100</f>
        <v>0</v>
      </c>
    </row>
    <row r="441" spans="1:11" ht="30" x14ac:dyDescent="0.25">
      <c r="A441" s="106"/>
      <c r="B441" s="112"/>
      <c r="C441" s="16" t="s">
        <v>19</v>
      </c>
      <c r="D441" s="17">
        <v>0</v>
      </c>
      <c r="E441" s="17">
        <v>0</v>
      </c>
      <c r="F441" s="17">
        <v>0</v>
      </c>
      <c r="G441" s="20">
        <v>0</v>
      </c>
      <c r="H441" s="20">
        <v>0</v>
      </c>
      <c r="I441" s="13">
        <v>0</v>
      </c>
      <c r="J441" s="13">
        <v>0</v>
      </c>
      <c r="K441" s="13">
        <v>0</v>
      </c>
    </row>
    <row r="442" spans="1:11" ht="30" x14ac:dyDescent="0.25">
      <c r="A442" s="106"/>
      <c r="B442" s="112"/>
      <c r="C442" s="16" t="s">
        <v>103</v>
      </c>
      <c r="D442" s="17">
        <v>0</v>
      </c>
      <c r="E442" s="17">
        <v>0</v>
      </c>
      <c r="F442" s="17">
        <v>0</v>
      </c>
      <c r="G442" s="20">
        <v>0</v>
      </c>
      <c r="H442" s="20">
        <v>0</v>
      </c>
      <c r="I442" s="13">
        <v>0</v>
      </c>
      <c r="J442" s="13">
        <v>0</v>
      </c>
      <c r="K442" s="13">
        <v>0</v>
      </c>
    </row>
    <row r="443" spans="1:11" ht="45" x14ac:dyDescent="0.25">
      <c r="A443" s="107"/>
      <c r="B443" s="112"/>
      <c r="C443" s="16" t="s">
        <v>21</v>
      </c>
      <c r="D443" s="17">
        <v>0</v>
      </c>
      <c r="E443" s="17">
        <v>0</v>
      </c>
      <c r="F443" s="17">
        <v>0</v>
      </c>
      <c r="G443" s="20">
        <v>0</v>
      </c>
      <c r="H443" s="20">
        <v>0</v>
      </c>
      <c r="I443" s="13">
        <v>0</v>
      </c>
      <c r="J443" s="13">
        <v>0</v>
      </c>
      <c r="K443" s="13">
        <v>0</v>
      </c>
    </row>
    <row r="444" spans="1:11" x14ac:dyDescent="0.25">
      <c r="A444" s="105" t="s">
        <v>111</v>
      </c>
      <c r="B444" s="112" t="s">
        <v>24</v>
      </c>
      <c r="C444" s="16" t="s">
        <v>17</v>
      </c>
      <c r="D444" s="17">
        <f>D445+D446+D447+D448</f>
        <v>0</v>
      </c>
      <c r="E444" s="17">
        <f>E445+E446+E447+E448</f>
        <v>0</v>
      </c>
      <c r="F444" s="17">
        <f>F445+F446+F447+F448</f>
        <v>0</v>
      </c>
      <c r="G444" s="17">
        <f>G445+G446+G447+G448</f>
        <v>0</v>
      </c>
      <c r="H444" s="17">
        <f>H445+H446+H447+H448</f>
        <v>0</v>
      </c>
      <c r="I444" s="13">
        <v>0</v>
      </c>
      <c r="J444" s="13">
        <v>0</v>
      </c>
      <c r="K444" s="13">
        <v>0</v>
      </c>
    </row>
    <row r="445" spans="1:11" ht="30" x14ac:dyDescent="0.25">
      <c r="A445" s="106"/>
      <c r="B445" s="112"/>
      <c r="C445" s="16" t="s">
        <v>18</v>
      </c>
      <c r="D445" s="17">
        <v>0</v>
      </c>
      <c r="E445" s="17">
        <v>0</v>
      </c>
      <c r="F445" s="17">
        <v>0</v>
      </c>
      <c r="G445" s="17">
        <v>0</v>
      </c>
      <c r="H445" s="17">
        <v>0</v>
      </c>
      <c r="I445" s="13">
        <v>0</v>
      </c>
      <c r="J445" s="13">
        <v>0</v>
      </c>
      <c r="K445" s="13">
        <v>0</v>
      </c>
    </row>
    <row r="446" spans="1:11" ht="30" x14ac:dyDescent="0.25">
      <c r="A446" s="106"/>
      <c r="B446" s="112"/>
      <c r="C446" s="16" t="s">
        <v>19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  <c r="I446" s="13">
        <v>0</v>
      </c>
      <c r="J446" s="13">
        <v>0</v>
      </c>
      <c r="K446" s="13">
        <v>0</v>
      </c>
    </row>
    <row r="447" spans="1:11" ht="30" x14ac:dyDescent="0.25">
      <c r="A447" s="106"/>
      <c r="B447" s="112"/>
      <c r="C447" s="16" t="s">
        <v>103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3">
        <v>0</v>
      </c>
      <c r="J447" s="13">
        <v>0</v>
      </c>
      <c r="K447" s="13">
        <v>0</v>
      </c>
    </row>
    <row r="448" spans="1:11" ht="45" x14ac:dyDescent="0.25">
      <c r="A448" s="107"/>
      <c r="B448" s="112"/>
      <c r="C448" s="16" t="s">
        <v>21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  <c r="I448" s="13">
        <v>0</v>
      </c>
      <c r="J448" s="13">
        <v>0</v>
      </c>
      <c r="K448" s="13">
        <v>0</v>
      </c>
    </row>
    <row r="449" spans="1:11" x14ac:dyDescent="0.25">
      <c r="A449" s="105" t="s">
        <v>112</v>
      </c>
      <c r="B449" s="105" t="s">
        <v>25</v>
      </c>
      <c r="C449" s="16" t="s">
        <v>17</v>
      </c>
      <c r="D449" s="17">
        <f>D450+D451+D452+D453</f>
        <v>0</v>
      </c>
      <c r="E449" s="17">
        <f>E450+E451+E452+E453</f>
        <v>0</v>
      </c>
      <c r="F449" s="17">
        <f>F450+F451+F452+F453</f>
        <v>0</v>
      </c>
      <c r="G449" s="17">
        <f>G450+G451+G452+G453</f>
        <v>0</v>
      </c>
      <c r="H449" s="17">
        <f>H450+H451+H452+H453</f>
        <v>0</v>
      </c>
      <c r="I449" s="13">
        <v>0</v>
      </c>
      <c r="J449" s="13">
        <v>0</v>
      </c>
      <c r="K449" s="13">
        <v>0</v>
      </c>
    </row>
    <row r="450" spans="1:11" ht="30" x14ac:dyDescent="0.25">
      <c r="A450" s="106"/>
      <c r="B450" s="106"/>
      <c r="C450" s="16" t="s">
        <v>18</v>
      </c>
      <c r="D450" s="17">
        <v>0</v>
      </c>
      <c r="E450" s="17">
        <v>0</v>
      </c>
      <c r="F450" s="17">
        <f>340-340</f>
        <v>0</v>
      </c>
      <c r="G450" s="17">
        <f>340-340</f>
        <v>0</v>
      </c>
      <c r="H450" s="17">
        <f>340-340</f>
        <v>0</v>
      </c>
      <c r="I450" s="13">
        <v>0</v>
      </c>
      <c r="J450" s="13">
        <v>0</v>
      </c>
      <c r="K450" s="13">
        <v>0</v>
      </c>
    </row>
    <row r="451" spans="1:11" ht="30" x14ac:dyDescent="0.25">
      <c r="A451" s="106"/>
      <c r="B451" s="106"/>
      <c r="C451" s="16" t="s">
        <v>19</v>
      </c>
      <c r="D451" s="17">
        <v>0</v>
      </c>
      <c r="E451" s="17">
        <v>0</v>
      </c>
      <c r="F451" s="17">
        <v>0</v>
      </c>
      <c r="G451" s="17">
        <v>0</v>
      </c>
      <c r="H451" s="17">
        <v>0</v>
      </c>
      <c r="I451" s="13">
        <v>0</v>
      </c>
      <c r="J451" s="13">
        <v>0</v>
      </c>
      <c r="K451" s="13">
        <v>0</v>
      </c>
    </row>
    <row r="452" spans="1:11" ht="30" x14ac:dyDescent="0.25">
      <c r="A452" s="106"/>
      <c r="B452" s="106"/>
      <c r="C452" s="16" t="s">
        <v>103</v>
      </c>
      <c r="D452" s="17">
        <v>0</v>
      </c>
      <c r="E452" s="17">
        <v>0</v>
      </c>
      <c r="F452" s="17">
        <v>0</v>
      </c>
      <c r="G452" s="17">
        <v>0</v>
      </c>
      <c r="H452" s="17">
        <v>0</v>
      </c>
      <c r="I452" s="13">
        <v>0</v>
      </c>
      <c r="J452" s="13">
        <v>0</v>
      </c>
      <c r="K452" s="13">
        <v>0</v>
      </c>
    </row>
    <row r="453" spans="1:11" ht="45" x14ac:dyDescent="0.25">
      <c r="A453" s="107"/>
      <c r="B453" s="107"/>
      <c r="C453" s="16" t="s">
        <v>21</v>
      </c>
      <c r="D453" s="17">
        <v>0</v>
      </c>
      <c r="E453" s="17">
        <v>0</v>
      </c>
      <c r="F453" s="17">
        <v>0</v>
      </c>
      <c r="G453" s="17">
        <v>0</v>
      </c>
      <c r="H453" s="17">
        <v>0</v>
      </c>
      <c r="I453" s="13">
        <v>0</v>
      </c>
      <c r="J453" s="13">
        <v>0</v>
      </c>
      <c r="K453" s="13">
        <v>0</v>
      </c>
    </row>
    <row r="454" spans="1:11" x14ac:dyDescent="0.25">
      <c r="A454" s="105" t="s">
        <v>113</v>
      </c>
      <c r="B454" s="105" t="s">
        <v>25</v>
      </c>
      <c r="C454" s="16" t="s">
        <v>17</v>
      </c>
      <c r="D454" s="17">
        <f>D455+D456+D457+D458</f>
        <v>0</v>
      </c>
      <c r="E454" s="17">
        <f>E455+E456+E457+E458</f>
        <v>0</v>
      </c>
      <c r="F454" s="17">
        <f>F455+F456+F457+F458</f>
        <v>0</v>
      </c>
      <c r="G454" s="17">
        <f>G455+G456+G457+G458</f>
        <v>0</v>
      </c>
      <c r="H454" s="17">
        <f>H455+H456+H457+H458</f>
        <v>0</v>
      </c>
      <c r="I454" s="13">
        <v>0</v>
      </c>
      <c r="J454" s="13">
        <v>0</v>
      </c>
      <c r="K454" s="13">
        <v>0</v>
      </c>
    </row>
    <row r="455" spans="1:11" ht="30" x14ac:dyDescent="0.25">
      <c r="A455" s="106"/>
      <c r="B455" s="106"/>
      <c r="C455" s="16" t="s">
        <v>18</v>
      </c>
      <c r="D455" s="17">
        <v>0</v>
      </c>
      <c r="E455" s="17">
        <v>0</v>
      </c>
      <c r="F455" s="17">
        <f>170-170</f>
        <v>0</v>
      </c>
      <c r="G455" s="17">
        <f>170-170</f>
        <v>0</v>
      </c>
      <c r="H455" s="17">
        <f>170-170</f>
        <v>0</v>
      </c>
      <c r="I455" s="13">
        <v>0</v>
      </c>
      <c r="J455" s="13">
        <v>0</v>
      </c>
      <c r="K455" s="13">
        <v>0</v>
      </c>
    </row>
    <row r="456" spans="1:11" ht="30" x14ac:dyDescent="0.25">
      <c r="A456" s="106"/>
      <c r="B456" s="106"/>
      <c r="C456" s="16" t="s">
        <v>19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  <c r="I456" s="13">
        <v>0</v>
      </c>
      <c r="J456" s="13">
        <v>0</v>
      </c>
      <c r="K456" s="13">
        <v>0</v>
      </c>
    </row>
    <row r="457" spans="1:11" ht="30" x14ac:dyDescent="0.25">
      <c r="A457" s="106"/>
      <c r="B457" s="106"/>
      <c r="C457" s="16" t="s">
        <v>103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  <c r="I457" s="13">
        <v>0</v>
      </c>
      <c r="J457" s="13">
        <v>0</v>
      </c>
      <c r="K457" s="13">
        <v>0</v>
      </c>
    </row>
    <row r="458" spans="1:11" ht="45" x14ac:dyDescent="0.25">
      <c r="A458" s="107"/>
      <c r="B458" s="107"/>
      <c r="C458" s="16" t="s">
        <v>21</v>
      </c>
      <c r="D458" s="17">
        <v>0</v>
      </c>
      <c r="E458" s="17">
        <v>0</v>
      </c>
      <c r="F458" s="17">
        <v>0</v>
      </c>
      <c r="G458" s="12"/>
      <c r="H458" s="12"/>
      <c r="I458" s="13">
        <v>0</v>
      </c>
      <c r="J458" s="13">
        <v>0</v>
      </c>
      <c r="K458" s="13">
        <v>0</v>
      </c>
    </row>
    <row r="459" spans="1:11" x14ac:dyDescent="0.25">
      <c r="A459" s="105" t="s">
        <v>114</v>
      </c>
      <c r="B459" s="112" t="s">
        <v>24</v>
      </c>
      <c r="C459" s="16" t="s">
        <v>17</v>
      </c>
      <c r="D459" s="17">
        <f>D460+D461+D462+D463</f>
        <v>15</v>
      </c>
      <c r="E459" s="17">
        <f>E460+E461+E462+E463</f>
        <v>15</v>
      </c>
      <c r="F459" s="17">
        <f>F460+F461+F462+F463</f>
        <v>0</v>
      </c>
      <c r="G459" s="17">
        <f>G460+G461+G462+G463</f>
        <v>0</v>
      </c>
      <c r="H459" s="17">
        <f>H460+H461+H462+H463</f>
        <v>0</v>
      </c>
      <c r="I459" s="13">
        <f>G459/D459*100</f>
        <v>0</v>
      </c>
      <c r="J459" s="13">
        <f>G459/E459*100</f>
        <v>0</v>
      </c>
      <c r="K459" s="13" t="e">
        <f>G459/F459*100</f>
        <v>#DIV/0!</v>
      </c>
    </row>
    <row r="460" spans="1:11" ht="30" x14ac:dyDescent="0.25">
      <c r="A460" s="106"/>
      <c r="B460" s="112"/>
      <c r="C460" s="16" t="s">
        <v>18</v>
      </c>
      <c r="D460" s="17">
        <v>15</v>
      </c>
      <c r="E460" s="17">
        <v>15</v>
      </c>
      <c r="F460" s="17">
        <v>0</v>
      </c>
      <c r="G460" s="17">
        <v>0</v>
      </c>
      <c r="H460" s="17">
        <v>0</v>
      </c>
      <c r="I460" s="13">
        <f>G460/D460*100</f>
        <v>0</v>
      </c>
      <c r="J460" s="13">
        <f>G460/E460*100</f>
        <v>0</v>
      </c>
      <c r="K460" s="13" t="e">
        <f>G460/F460*100</f>
        <v>#DIV/0!</v>
      </c>
    </row>
    <row r="461" spans="1:11" ht="30" x14ac:dyDescent="0.25">
      <c r="A461" s="106"/>
      <c r="B461" s="112"/>
      <c r="C461" s="16" t="s">
        <v>19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  <c r="I461" s="13">
        <v>0</v>
      </c>
      <c r="J461" s="13">
        <v>0</v>
      </c>
      <c r="K461" s="13">
        <v>0</v>
      </c>
    </row>
    <row r="462" spans="1:11" ht="30" x14ac:dyDescent="0.25">
      <c r="A462" s="106"/>
      <c r="B462" s="112"/>
      <c r="C462" s="16" t="s">
        <v>103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  <c r="I462" s="13">
        <v>0</v>
      </c>
      <c r="J462" s="13">
        <v>0</v>
      </c>
      <c r="K462" s="13">
        <v>0</v>
      </c>
    </row>
    <row r="463" spans="1:11" ht="45" x14ac:dyDescent="0.25">
      <c r="A463" s="107"/>
      <c r="B463" s="112"/>
      <c r="C463" s="16" t="s">
        <v>21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3">
        <v>0</v>
      </c>
      <c r="J463" s="13">
        <v>0</v>
      </c>
      <c r="K463" s="13">
        <v>0</v>
      </c>
    </row>
    <row r="464" spans="1:11" x14ac:dyDescent="0.25">
      <c r="A464" s="105" t="s">
        <v>115</v>
      </c>
      <c r="B464" s="112" t="s">
        <v>24</v>
      </c>
      <c r="C464" s="16" t="s">
        <v>17</v>
      </c>
      <c r="D464" s="17">
        <f>D465+D466+D467+D468</f>
        <v>160</v>
      </c>
      <c r="E464" s="17">
        <f>E465+E466+E467+E468</f>
        <v>160</v>
      </c>
      <c r="F464" s="17">
        <f>F465+F466+F467+F468</f>
        <v>102</v>
      </c>
      <c r="G464" s="17">
        <f>G465+G466+G467+G468</f>
        <v>0</v>
      </c>
      <c r="H464" s="17">
        <f>H465+H466+H467+H468</f>
        <v>0</v>
      </c>
      <c r="I464" s="13">
        <f>G464/D464*100</f>
        <v>0</v>
      </c>
      <c r="J464" s="13">
        <f>G464/E464*100</f>
        <v>0</v>
      </c>
      <c r="K464" s="13">
        <f>G464/F464*100</f>
        <v>0</v>
      </c>
    </row>
    <row r="465" spans="1:11" ht="30" x14ac:dyDescent="0.25">
      <c r="A465" s="106"/>
      <c r="B465" s="112"/>
      <c r="C465" s="16" t="s">
        <v>18</v>
      </c>
      <c r="D465" s="17">
        <v>160</v>
      </c>
      <c r="E465" s="17">
        <v>160</v>
      </c>
      <c r="F465" s="17">
        <v>102</v>
      </c>
      <c r="G465" s="17">
        <v>0</v>
      </c>
      <c r="H465" s="17">
        <v>0</v>
      </c>
      <c r="I465" s="13">
        <f>G465/D465*100</f>
        <v>0</v>
      </c>
      <c r="J465" s="13">
        <f>G465/E465*100</f>
        <v>0</v>
      </c>
      <c r="K465" s="13">
        <f>G465/F465*100</f>
        <v>0</v>
      </c>
    </row>
    <row r="466" spans="1:11" ht="30" x14ac:dyDescent="0.25">
      <c r="A466" s="106"/>
      <c r="B466" s="112"/>
      <c r="C466" s="16" t="s">
        <v>19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  <c r="I466" s="13">
        <v>0</v>
      </c>
      <c r="J466" s="13">
        <v>0</v>
      </c>
      <c r="K466" s="13">
        <v>0</v>
      </c>
    </row>
    <row r="467" spans="1:11" ht="30" x14ac:dyDescent="0.25">
      <c r="A467" s="106"/>
      <c r="B467" s="112"/>
      <c r="C467" s="16" t="s">
        <v>103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3">
        <v>0</v>
      </c>
      <c r="J467" s="13">
        <v>0</v>
      </c>
      <c r="K467" s="13">
        <v>0</v>
      </c>
    </row>
    <row r="468" spans="1:11" ht="45" x14ac:dyDescent="0.25">
      <c r="A468" s="107"/>
      <c r="B468" s="112"/>
      <c r="C468" s="16" t="s">
        <v>21</v>
      </c>
      <c r="D468" s="17">
        <v>0</v>
      </c>
      <c r="E468" s="17">
        <v>0</v>
      </c>
      <c r="F468" s="17">
        <v>0</v>
      </c>
      <c r="G468" s="17">
        <v>0</v>
      </c>
      <c r="H468" s="17">
        <v>0</v>
      </c>
      <c r="I468" s="13">
        <v>0</v>
      </c>
      <c r="J468" s="13">
        <v>0</v>
      </c>
      <c r="K468" s="13">
        <v>0</v>
      </c>
    </row>
    <row r="469" spans="1:11" x14ac:dyDescent="0.25">
      <c r="A469" s="105" t="s">
        <v>116</v>
      </c>
      <c r="B469" s="105" t="s">
        <v>43</v>
      </c>
      <c r="C469" s="16" t="s">
        <v>17</v>
      </c>
      <c r="D469" s="17">
        <f>D470+D471+D472+D473</f>
        <v>0</v>
      </c>
      <c r="E469" s="17">
        <f>E470+E471+E472+E473</f>
        <v>0</v>
      </c>
      <c r="F469" s="17">
        <f>F470+F471+F472+F473</f>
        <v>0</v>
      </c>
      <c r="G469" s="17">
        <f>G470+G471+G472+G473</f>
        <v>0</v>
      </c>
      <c r="H469" s="17">
        <f>H470+H471+H472+H473</f>
        <v>0</v>
      </c>
      <c r="I469" s="13">
        <v>0</v>
      </c>
      <c r="J469" s="13">
        <v>0</v>
      </c>
      <c r="K469" s="13">
        <v>0</v>
      </c>
    </row>
    <row r="470" spans="1:11" ht="30" x14ac:dyDescent="0.25">
      <c r="A470" s="106"/>
      <c r="B470" s="106"/>
      <c r="C470" s="16" t="s">
        <v>18</v>
      </c>
      <c r="D470" s="17">
        <v>0</v>
      </c>
      <c r="E470" s="17">
        <v>0</v>
      </c>
      <c r="F470" s="17">
        <v>0</v>
      </c>
      <c r="G470" s="17">
        <v>0</v>
      </c>
      <c r="H470" s="17">
        <v>0</v>
      </c>
      <c r="I470" s="13">
        <v>0</v>
      </c>
      <c r="J470" s="13">
        <v>0</v>
      </c>
      <c r="K470" s="13">
        <v>0</v>
      </c>
    </row>
    <row r="471" spans="1:11" ht="30" x14ac:dyDescent="0.25">
      <c r="A471" s="106"/>
      <c r="B471" s="106"/>
      <c r="C471" s="16" t="s">
        <v>19</v>
      </c>
      <c r="D471" s="17">
        <v>0</v>
      </c>
      <c r="E471" s="17">
        <v>0</v>
      </c>
      <c r="F471" s="17">
        <v>0</v>
      </c>
      <c r="G471" s="17">
        <v>0</v>
      </c>
      <c r="H471" s="17">
        <v>0</v>
      </c>
      <c r="I471" s="13">
        <v>0</v>
      </c>
      <c r="J471" s="13">
        <v>0</v>
      </c>
      <c r="K471" s="13">
        <v>0</v>
      </c>
    </row>
    <row r="472" spans="1:11" ht="30" x14ac:dyDescent="0.25">
      <c r="A472" s="106"/>
      <c r="B472" s="106"/>
      <c r="C472" s="16" t="s">
        <v>103</v>
      </c>
      <c r="D472" s="17">
        <v>0</v>
      </c>
      <c r="E472" s="17">
        <v>0</v>
      </c>
      <c r="F472" s="17">
        <v>0</v>
      </c>
      <c r="G472" s="17">
        <v>0</v>
      </c>
      <c r="H472" s="17">
        <v>0</v>
      </c>
      <c r="I472" s="13">
        <v>0</v>
      </c>
      <c r="J472" s="13">
        <v>0</v>
      </c>
      <c r="K472" s="13">
        <v>0</v>
      </c>
    </row>
    <row r="473" spans="1:11" ht="45" x14ac:dyDescent="0.25">
      <c r="A473" s="107"/>
      <c r="B473" s="107"/>
      <c r="C473" s="16" t="s">
        <v>21</v>
      </c>
      <c r="D473" s="17">
        <v>0</v>
      </c>
      <c r="E473" s="17">
        <v>0</v>
      </c>
      <c r="F473" s="17">
        <v>0</v>
      </c>
      <c r="G473" s="17">
        <v>0</v>
      </c>
      <c r="H473" s="17">
        <v>0</v>
      </c>
      <c r="I473" s="13">
        <v>0</v>
      </c>
      <c r="J473" s="13">
        <v>0</v>
      </c>
      <c r="K473" s="13">
        <v>0</v>
      </c>
    </row>
    <row r="474" spans="1:11" x14ac:dyDescent="0.25">
      <c r="A474" s="105" t="s">
        <v>117</v>
      </c>
      <c r="B474" s="105" t="s">
        <v>43</v>
      </c>
      <c r="C474" s="16" t="s">
        <v>17</v>
      </c>
      <c r="D474" s="17">
        <f>D475+D476+D477+D478</f>
        <v>0</v>
      </c>
      <c r="E474" s="17">
        <f>E475+E476+E477+E478</f>
        <v>0</v>
      </c>
      <c r="F474" s="17">
        <f>F475+F476+F477+F478</f>
        <v>0</v>
      </c>
      <c r="G474" s="17">
        <f>G475+G476+G477+G478</f>
        <v>0</v>
      </c>
      <c r="H474" s="17">
        <f>H475+H476+H477+H478</f>
        <v>0</v>
      </c>
      <c r="I474" s="13">
        <v>0</v>
      </c>
      <c r="J474" s="13">
        <v>0</v>
      </c>
      <c r="K474" s="13">
        <v>0</v>
      </c>
    </row>
    <row r="475" spans="1:11" ht="30" x14ac:dyDescent="0.25">
      <c r="A475" s="106"/>
      <c r="B475" s="106"/>
      <c r="C475" s="16" t="s">
        <v>18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3">
        <v>0</v>
      </c>
      <c r="J475" s="13">
        <v>0</v>
      </c>
      <c r="K475" s="13">
        <v>0</v>
      </c>
    </row>
    <row r="476" spans="1:11" ht="30" x14ac:dyDescent="0.25">
      <c r="A476" s="106"/>
      <c r="B476" s="106"/>
      <c r="C476" s="16" t="s">
        <v>19</v>
      </c>
      <c r="D476" s="17">
        <v>0</v>
      </c>
      <c r="E476" s="17">
        <v>0</v>
      </c>
      <c r="F476" s="17">
        <v>0</v>
      </c>
      <c r="G476" s="17">
        <v>0</v>
      </c>
      <c r="H476" s="17">
        <v>0</v>
      </c>
      <c r="I476" s="13">
        <v>0</v>
      </c>
      <c r="J476" s="13">
        <v>0</v>
      </c>
      <c r="K476" s="13">
        <v>0</v>
      </c>
    </row>
    <row r="477" spans="1:11" ht="30" x14ac:dyDescent="0.25">
      <c r="A477" s="106"/>
      <c r="B477" s="106"/>
      <c r="C477" s="16" t="s">
        <v>103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  <c r="I477" s="13">
        <v>0</v>
      </c>
      <c r="J477" s="13">
        <v>0</v>
      </c>
      <c r="K477" s="13">
        <v>0</v>
      </c>
    </row>
    <row r="478" spans="1:11" ht="45" x14ac:dyDescent="0.25">
      <c r="A478" s="107"/>
      <c r="B478" s="107"/>
      <c r="C478" s="16" t="s">
        <v>21</v>
      </c>
      <c r="D478" s="17">
        <v>0</v>
      </c>
      <c r="E478" s="17">
        <v>0</v>
      </c>
      <c r="F478" s="17">
        <v>0</v>
      </c>
      <c r="G478" s="17">
        <v>0</v>
      </c>
      <c r="H478" s="17">
        <v>0</v>
      </c>
      <c r="I478" s="13">
        <v>0</v>
      </c>
      <c r="J478" s="13">
        <v>0</v>
      </c>
      <c r="K478" s="13">
        <v>0</v>
      </c>
    </row>
    <row r="479" spans="1:11" x14ac:dyDescent="0.25">
      <c r="A479" s="108" t="s">
        <v>118</v>
      </c>
      <c r="B479" s="104" t="s">
        <v>101</v>
      </c>
      <c r="C479" s="16" t="s">
        <v>17</v>
      </c>
      <c r="D479" s="17">
        <f>D480+D481+D482+D483</f>
        <v>25</v>
      </c>
      <c r="E479" s="17">
        <f>E480+E481+E482+E483</f>
        <v>25</v>
      </c>
      <c r="F479" s="17">
        <f>F480+F481+F482+F483</f>
        <v>20</v>
      </c>
      <c r="G479" s="17">
        <f>G480+G481+G482+G483</f>
        <v>0</v>
      </c>
      <c r="H479" s="17">
        <f>H480+H481+H482+H483</f>
        <v>0</v>
      </c>
      <c r="I479" s="13">
        <f>G479/D479*100</f>
        <v>0</v>
      </c>
      <c r="J479" s="13">
        <f>G479/E479*100</f>
        <v>0</v>
      </c>
      <c r="K479" s="13">
        <f>G479/F479*100</f>
        <v>0</v>
      </c>
    </row>
    <row r="480" spans="1:11" ht="30" x14ac:dyDescent="0.25">
      <c r="A480" s="108"/>
      <c r="B480" s="104"/>
      <c r="C480" s="16" t="s">
        <v>18</v>
      </c>
      <c r="D480" s="17">
        <f t="shared" ref="D480:H483" si="39">D486</f>
        <v>25</v>
      </c>
      <c r="E480" s="17">
        <f t="shared" si="39"/>
        <v>25</v>
      </c>
      <c r="F480" s="17">
        <f t="shared" si="39"/>
        <v>20</v>
      </c>
      <c r="G480" s="17">
        <f t="shared" si="39"/>
        <v>0</v>
      </c>
      <c r="H480" s="17">
        <f t="shared" si="39"/>
        <v>0</v>
      </c>
      <c r="I480" s="13">
        <f>G480/D480*100</f>
        <v>0</v>
      </c>
      <c r="J480" s="13">
        <f>G480/E480*100</f>
        <v>0</v>
      </c>
      <c r="K480" s="13">
        <f>G480/F480*100</f>
        <v>0</v>
      </c>
    </row>
    <row r="481" spans="1:11" ht="45" x14ac:dyDescent="0.25">
      <c r="A481" s="108"/>
      <c r="B481" s="104"/>
      <c r="C481" s="16" t="s">
        <v>33</v>
      </c>
      <c r="D481" s="17">
        <f t="shared" si="39"/>
        <v>0</v>
      </c>
      <c r="E481" s="17">
        <f t="shared" si="39"/>
        <v>0</v>
      </c>
      <c r="F481" s="17">
        <f t="shared" si="39"/>
        <v>0</v>
      </c>
      <c r="G481" s="17">
        <f t="shared" si="39"/>
        <v>0</v>
      </c>
      <c r="H481" s="17">
        <f t="shared" si="39"/>
        <v>0</v>
      </c>
      <c r="I481" s="13">
        <v>0</v>
      </c>
      <c r="J481" s="13">
        <v>0</v>
      </c>
      <c r="K481" s="13">
        <v>0</v>
      </c>
    </row>
    <row r="482" spans="1:11" ht="45" x14ac:dyDescent="0.25">
      <c r="A482" s="108"/>
      <c r="B482" s="104"/>
      <c r="C482" s="16" t="s">
        <v>20</v>
      </c>
      <c r="D482" s="17">
        <f t="shared" si="39"/>
        <v>0</v>
      </c>
      <c r="E482" s="17">
        <f t="shared" si="39"/>
        <v>0</v>
      </c>
      <c r="F482" s="17">
        <f t="shared" si="39"/>
        <v>0</v>
      </c>
      <c r="G482" s="12"/>
      <c r="H482" s="12"/>
      <c r="I482" s="13">
        <v>0</v>
      </c>
      <c r="J482" s="13">
        <v>0</v>
      </c>
      <c r="K482" s="13">
        <v>0</v>
      </c>
    </row>
    <row r="483" spans="1:11" ht="45" x14ac:dyDescent="0.25">
      <c r="A483" s="108"/>
      <c r="B483" s="104"/>
      <c r="C483" s="16" t="s">
        <v>21</v>
      </c>
      <c r="D483" s="17">
        <f t="shared" si="39"/>
        <v>0</v>
      </c>
      <c r="E483" s="17">
        <f t="shared" si="39"/>
        <v>0</v>
      </c>
      <c r="F483" s="17">
        <f t="shared" si="39"/>
        <v>0</v>
      </c>
      <c r="G483" s="12"/>
      <c r="H483" s="12"/>
      <c r="I483" s="13">
        <v>0</v>
      </c>
      <c r="J483" s="13">
        <v>0</v>
      </c>
      <c r="K483" s="13">
        <v>0</v>
      </c>
    </row>
    <row r="484" spans="1:11" x14ac:dyDescent="0.25">
      <c r="A484" s="108"/>
      <c r="B484" s="109" t="s">
        <v>22</v>
      </c>
      <c r="C484" s="110"/>
      <c r="D484" s="110"/>
      <c r="E484" s="110"/>
      <c r="F484" s="110"/>
      <c r="G484" s="110"/>
      <c r="H484" s="110"/>
      <c r="I484" s="110"/>
      <c r="J484" s="110"/>
      <c r="K484" s="111"/>
    </row>
    <row r="485" spans="1:11" x14ac:dyDescent="0.25">
      <c r="A485" s="108"/>
      <c r="B485" s="104" t="s">
        <v>24</v>
      </c>
      <c r="C485" s="16" t="s">
        <v>17</v>
      </c>
      <c r="D485" s="17">
        <f>D486+D487+D488+D489</f>
        <v>25</v>
      </c>
      <c r="E485" s="17">
        <f>E486+E487+E488+E489</f>
        <v>25</v>
      </c>
      <c r="F485" s="17">
        <f>F486+F487+F488+F489</f>
        <v>20</v>
      </c>
      <c r="G485" s="17">
        <f>G486+G487+G488+G489</f>
        <v>0</v>
      </c>
      <c r="H485" s="17">
        <f>H486+H487+H488+H489</f>
        <v>0</v>
      </c>
      <c r="I485" s="13">
        <f>G485/D485*100</f>
        <v>0</v>
      </c>
      <c r="J485" s="13">
        <f>G485/E485*100</f>
        <v>0</v>
      </c>
      <c r="K485" s="13">
        <f>G485/F485*100</f>
        <v>0</v>
      </c>
    </row>
    <row r="486" spans="1:11" ht="30" x14ac:dyDescent="0.25">
      <c r="A486" s="108"/>
      <c r="B486" s="104"/>
      <c r="C486" s="16" t="s">
        <v>18</v>
      </c>
      <c r="D486" s="17">
        <f>D491+D496</f>
        <v>25</v>
      </c>
      <c r="E486" s="17">
        <f>E491+E496</f>
        <v>25</v>
      </c>
      <c r="F486" s="17">
        <f>F491+F496</f>
        <v>20</v>
      </c>
      <c r="G486" s="12"/>
      <c r="H486" s="12"/>
      <c r="I486" s="13">
        <f>G486/D486*100</f>
        <v>0</v>
      </c>
      <c r="J486" s="13">
        <f>G486/E486*100</f>
        <v>0</v>
      </c>
      <c r="K486" s="13">
        <f>G486/F486*100</f>
        <v>0</v>
      </c>
    </row>
    <row r="487" spans="1:11" ht="45" x14ac:dyDescent="0.25">
      <c r="A487" s="108"/>
      <c r="B487" s="104"/>
      <c r="C487" s="16" t="s">
        <v>33</v>
      </c>
      <c r="D487" s="17">
        <f t="shared" ref="D487:H489" si="40">D492+D497</f>
        <v>0</v>
      </c>
      <c r="E487" s="17">
        <f t="shared" si="40"/>
        <v>0</v>
      </c>
      <c r="F487" s="17">
        <f t="shared" si="40"/>
        <v>0</v>
      </c>
      <c r="G487" s="17">
        <f t="shared" si="40"/>
        <v>0</v>
      </c>
      <c r="H487" s="17">
        <f t="shared" si="40"/>
        <v>0</v>
      </c>
      <c r="I487" s="13">
        <v>0</v>
      </c>
      <c r="J487" s="13">
        <v>0</v>
      </c>
      <c r="K487" s="13">
        <v>0</v>
      </c>
    </row>
    <row r="488" spans="1:11" ht="45" x14ac:dyDescent="0.25">
      <c r="A488" s="108"/>
      <c r="B488" s="104"/>
      <c r="C488" s="16" t="s">
        <v>20</v>
      </c>
      <c r="D488" s="17">
        <f t="shared" si="40"/>
        <v>0</v>
      </c>
      <c r="E488" s="17">
        <f t="shared" si="40"/>
        <v>0</v>
      </c>
      <c r="F488" s="17">
        <f>F493+F498</f>
        <v>0</v>
      </c>
      <c r="G488" s="17">
        <f>G493+G498</f>
        <v>0</v>
      </c>
      <c r="H488" s="17">
        <f>H493+H498</f>
        <v>0</v>
      </c>
      <c r="I488" s="13">
        <v>0</v>
      </c>
      <c r="J488" s="13">
        <v>0</v>
      </c>
      <c r="K488" s="13">
        <v>0</v>
      </c>
    </row>
    <row r="489" spans="1:11" ht="45" x14ac:dyDescent="0.25">
      <c r="A489" s="108"/>
      <c r="B489" s="104"/>
      <c r="C489" s="16" t="s">
        <v>21</v>
      </c>
      <c r="D489" s="17">
        <f t="shared" si="40"/>
        <v>0</v>
      </c>
      <c r="E489" s="17">
        <f t="shared" si="40"/>
        <v>0</v>
      </c>
      <c r="F489" s="17">
        <f t="shared" si="40"/>
        <v>0</v>
      </c>
      <c r="G489" s="17">
        <f t="shared" si="40"/>
        <v>0</v>
      </c>
      <c r="H489" s="17">
        <f t="shared" si="40"/>
        <v>0</v>
      </c>
      <c r="I489" s="13">
        <v>0</v>
      </c>
      <c r="J489" s="13">
        <v>0</v>
      </c>
      <c r="K489" s="13">
        <v>0</v>
      </c>
    </row>
    <row r="490" spans="1:11" x14ac:dyDescent="0.25">
      <c r="A490" s="105" t="s">
        <v>119</v>
      </c>
      <c r="B490" s="104" t="s">
        <v>24</v>
      </c>
      <c r="C490" s="16" t="s">
        <v>17</v>
      </c>
      <c r="D490" s="17">
        <f>D491+D492+D493+D494</f>
        <v>10</v>
      </c>
      <c r="E490" s="17">
        <f>E491+E492+E493+E494</f>
        <v>10</v>
      </c>
      <c r="F490" s="17">
        <f>F491+F492+F493+F494</f>
        <v>5</v>
      </c>
      <c r="G490" s="17">
        <f>G491+G492+G493+G494</f>
        <v>0</v>
      </c>
      <c r="H490" s="17">
        <f>H491+H492+H493+H494</f>
        <v>0</v>
      </c>
      <c r="I490" s="13">
        <f>G490/D490*100</f>
        <v>0</v>
      </c>
      <c r="J490" s="13">
        <f>G490/E490*100</f>
        <v>0</v>
      </c>
      <c r="K490" s="13">
        <f>G490/F490*100</f>
        <v>0</v>
      </c>
    </row>
    <row r="491" spans="1:11" ht="30" x14ac:dyDescent="0.25">
      <c r="A491" s="106"/>
      <c r="B491" s="104"/>
      <c r="C491" s="16" t="s">
        <v>18</v>
      </c>
      <c r="D491" s="17">
        <v>10</v>
      </c>
      <c r="E491" s="17">
        <v>10</v>
      </c>
      <c r="F491" s="17">
        <v>5</v>
      </c>
      <c r="G491" s="17">
        <v>0</v>
      </c>
      <c r="H491" s="17">
        <v>0</v>
      </c>
      <c r="I491" s="13">
        <f>G491/D491*100</f>
        <v>0</v>
      </c>
      <c r="J491" s="13">
        <f>G491/E491*100</f>
        <v>0</v>
      </c>
      <c r="K491" s="13">
        <f>G491/F491*100</f>
        <v>0</v>
      </c>
    </row>
    <row r="492" spans="1:11" ht="45" x14ac:dyDescent="0.25">
      <c r="A492" s="106"/>
      <c r="B492" s="104"/>
      <c r="C492" s="16" t="s">
        <v>33</v>
      </c>
      <c r="D492" s="17">
        <v>0</v>
      </c>
      <c r="E492" s="17">
        <v>0</v>
      </c>
      <c r="F492" s="17">
        <v>0</v>
      </c>
      <c r="G492" s="17">
        <v>0</v>
      </c>
      <c r="H492" s="17">
        <v>0</v>
      </c>
      <c r="I492" s="13">
        <v>0</v>
      </c>
      <c r="J492" s="13">
        <v>0</v>
      </c>
      <c r="K492" s="13">
        <v>0</v>
      </c>
    </row>
    <row r="493" spans="1:11" ht="45" x14ac:dyDescent="0.25">
      <c r="A493" s="106"/>
      <c r="B493" s="104"/>
      <c r="C493" s="16" t="s">
        <v>20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  <c r="I493" s="13">
        <v>0</v>
      </c>
      <c r="J493" s="13">
        <v>0</v>
      </c>
      <c r="K493" s="13">
        <v>0</v>
      </c>
    </row>
    <row r="494" spans="1:11" ht="45" x14ac:dyDescent="0.25">
      <c r="A494" s="107"/>
      <c r="B494" s="104"/>
      <c r="C494" s="16" t="s">
        <v>21</v>
      </c>
      <c r="D494" s="17">
        <v>0</v>
      </c>
      <c r="E494" s="17">
        <v>0</v>
      </c>
      <c r="F494" s="17">
        <v>0</v>
      </c>
      <c r="G494" s="17">
        <v>0</v>
      </c>
      <c r="H494" s="17">
        <v>0</v>
      </c>
      <c r="I494" s="13">
        <v>0</v>
      </c>
      <c r="J494" s="13">
        <v>0</v>
      </c>
      <c r="K494" s="13">
        <v>0</v>
      </c>
    </row>
    <row r="495" spans="1:11" x14ac:dyDescent="0.25">
      <c r="A495" s="105" t="s">
        <v>120</v>
      </c>
      <c r="B495" s="104" t="s">
        <v>24</v>
      </c>
      <c r="C495" s="16" t="s">
        <v>17</v>
      </c>
      <c r="D495" s="17">
        <f>D496+D497+D498+D499</f>
        <v>15</v>
      </c>
      <c r="E495" s="17">
        <f>E496+E497+E498+E499</f>
        <v>15</v>
      </c>
      <c r="F495" s="17">
        <f>F496+F497+F498+F499</f>
        <v>15</v>
      </c>
      <c r="G495" s="17">
        <f>G496+G497+G498+G499</f>
        <v>0</v>
      </c>
      <c r="H495" s="17">
        <f>H496+H497+H498+H499</f>
        <v>0</v>
      </c>
      <c r="I495" s="13">
        <f>G495/D495*100</f>
        <v>0</v>
      </c>
      <c r="J495" s="13">
        <f>G495/E495*100</f>
        <v>0</v>
      </c>
      <c r="K495" s="13">
        <f>G495/F495*100</f>
        <v>0</v>
      </c>
    </row>
    <row r="496" spans="1:11" ht="30" x14ac:dyDescent="0.25">
      <c r="A496" s="106"/>
      <c r="B496" s="104"/>
      <c r="C496" s="16" t="s">
        <v>18</v>
      </c>
      <c r="D496" s="17">
        <v>15</v>
      </c>
      <c r="E496" s="17">
        <v>15</v>
      </c>
      <c r="F496" s="17">
        <v>15</v>
      </c>
      <c r="G496" s="17">
        <v>0</v>
      </c>
      <c r="H496" s="17">
        <v>0</v>
      </c>
      <c r="I496" s="13">
        <f>G496/D496*100</f>
        <v>0</v>
      </c>
      <c r="J496" s="13">
        <f>G496/E496*100</f>
        <v>0</v>
      </c>
      <c r="K496" s="13">
        <f>G496/F496*100</f>
        <v>0</v>
      </c>
    </row>
    <row r="497" spans="1:11" ht="45" x14ac:dyDescent="0.25">
      <c r="A497" s="106"/>
      <c r="B497" s="104"/>
      <c r="C497" s="16" t="s">
        <v>33</v>
      </c>
      <c r="D497" s="17">
        <v>0</v>
      </c>
      <c r="E497" s="17">
        <v>0</v>
      </c>
      <c r="F497" s="17">
        <v>0</v>
      </c>
      <c r="G497" s="17">
        <v>0</v>
      </c>
      <c r="H497" s="17">
        <v>0</v>
      </c>
      <c r="I497" s="13">
        <v>0</v>
      </c>
      <c r="J497" s="13">
        <v>0</v>
      </c>
      <c r="K497" s="13">
        <v>0</v>
      </c>
    </row>
    <row r="498" spans="1:11" ht="45" x14ac:dyDescent="0.25">
      <c r="A498" s="106"/>
      <c r="B498" s="104"/>
      <c r="C498" s="16" t="s">
        <v>20</v>
      </c>
      <c r="D498" s="17">
        <v>0</v>
      </c>
      <c r="E498" s="17">
        <v>0</v>
      </c>
      <c r="F498" s="17">
        <v>0</v>
      </c>
      <c r="G498" s="17">
        <v>0</v>
      </c>
      <c r="H498" s="17">
        <v>0</v>
      </c>
      <c r="I498" s="13">
        <v>0</v>
      </c>
      <c r="J498" s="13">
        <v>0</v>
      </c>
      <c r="K498" s="13">
        <v>0</v>
      </c>
    </row>
    <row r="499" spans="1:11" ht="45" x14ac:dyDescent="0.25">
      <c r="A499" s="107"/>
      <c r="B499" s="104"/>
      <c r="C499" s="16" t="s">
        <v>21</v>
      </c>
      <c r="D499" s="17">
        <v>0</v>
      </c>
      <c r="E499" s="17">
        <v>0</v>
      </c>
      <c r="F499" s="17">
        <v>0</v>
      </c>
      <c r="G499" s="17">
        <v>0</v>
      </c>
      <c r="H499" s="17">
        <v>0</v>
      </c>
      <c r="I499" s="13">
        <v>0</v>
      </c>
      <c r="J499" s="13">
        <v>0</v>
      </c>
      <c r="K499" s="13">
        <v>0</v>
      </c>
    </row>
    <row r="500" spans="1:11" x14ac:dyDescent="0.25">
      <c r="A500" s="108" t="s">
        <v>121</v>
      </c>
      <c r="B500" s="104" t="s">
        <v>101</v>
      </c>
      <c r="C500" s="16" t="s">
        <v>17</v>
      </c>
      <c r="D500" s="17">
        <f>D501+D502+D503+D504</f>
        <v>0</v>
      </c>
      <c r="E500" s="17">
        <f>E501+E502+E503+E504</f>
        <v>0</v>
      </c>
      <c r="F500" s="17">
        <f>F501+F502+F503+F504</f>
        <v>0</v>
      </c>
      <c r="G500" s="17">
        <f>G501+G502+G503+G504</f>
        <v>0</v>
      </c>
      <c r="H500" s="17">
        <f>H501+H502+H503+H504</f>
        <v>0</v>
      </c>
      <c r="I500" s="13">
        <v>0</v>
      </c>
      <c r="J500" s="13">
        <v>0</v>
      </c>
      <c r="K500" s="13">
        <v>0</v>
      </c>
    </row>
    <row r="501" spans="1:11" ht="30" x14ac:dyDescent="0.25">
      <c r="A501" s="108"/>
      <c r="B501" s="104"/>
      <c r="C501" s="16" t="s">
        <v>18</v>
      </c>
      <c r="D501" s="17">
        <f>D507</f>
        <v>0</v>
      </c>
      <c r="E501" s="17">
        <f>E507</f>
        <v>0</v>
      </c>
      <c r="F501" s="17">
        <f>F507</f>
        <v>0</v>
      </c>
      <c r="G501" s="17">
        <f>G507</f>
        <v>0</v>
      </c>
      <c r="H501" s="17">
        <f>H507</f>
        <v>0</v>
      </c>
      <c r="I501" s="13">
        <v>0</v>
      </c>
      <c r="J501" s="13">
        <v>0</v>
      </c>
      <c r="K501" s="13">
        <v>0</v>
      </c>
    </row>
    <row r="502" spans="1:11" ht="45" x14ac:dyDescent="0.25">
      <c r="A502" s="108"/>
      <c r="B502" s="104"/>
      <c r="C502" s="16" t="s">
        <v>33</v>
      </c>
      <c r="D502" s="17">
        <f t="shared" ref="D502:H504" si="41">D508</f>
        <v>0</v>
      </c>
      <c r="E502" s="17">
        <f t="shared" si="41"/>
        <v>0</v>
      </c>
      <c r="F502" s="17">
        <f t="shared" si="41"/>
        <v>0</v>
      </c>
      <c r="G502" s="17">
        <f t="shared" si="41"/>
        <v>0</v>
      </c>
      <c r="H502" s="17">
        <f t="shared" si="41"/>
        <v>0</v>
      </c>
      <c r="I502" s="13">
        <v>0</v>
      </c>
      <c r="J502" s="13">
        <v>0</v>
      </c>
      <c r="K502" s="13">
        <v>0</v>
      </c>
    </row>
    <row r="503" spans="1:11" ht="45" x14ac:dyDescent="0.25">
      <c r="A503" s="108"/>
      <c r="B503" s="104"/>
      <c r="C503" s="16" t="s">
        <v>20</v>
      </c>
      <c r="D503" s="17">
        <f t="shared" si="41"/>
        <v>0</v>
      </c>
      <c r="E503" s="17">
        <f t="shared" si="41"/>
        <v>0</v>
      </c>
      <c r="F503" s="17">
        <f t="shared" si="41"/>
        <v>0</v>
      </c>
      <c r="G503" s="17">
        <f t="shared" si="41"/>
        <v>0</v>
      </c>
      <c r="H503" s="17">
        <f t="shared" si="41"/>
        <v>0</v>
      </c>
      <c r="I503" s="13">
        <v>0</v>
      </c>
      <c r="J503" s="13">
        <v>0</v>
      </c>
      <c r="K503" s="13">
        <v>0</v>
      </c>
    </row>
    <row r="504" spans="1:11" ht="45" x14ac:dyDescent="0.25">
      <c r="A504" s="108"/>
      <c r="B504" s="104"/>
      <c r="C504" s="16" t="s">
        <v>21</v>
      </c>
      <c r="D504" s="17">
        <f t="shared" si="41"/>
        <v>0</v>
      </c>
      <c r="E504" s="17">
        <f t="shared" si="41"/>
        <v>0</v>
      </c>
      <c r="F504" s="17">
        <f t="shared" si="41"/>
        <v>0</v>
      </c>
      <c r="G504" s="17">
        <f t="shared" si="41"/>
        <v>0</v>
      </c>
      <c r="H504" s="17">
        <f t="shared" si="41"/>
        <v>0</v>
      </c>
      <c r="I504" s="13">
        <v>0</v>
      </c>
      <c r="J504" s="13">
        <v>0</v>
      </c>
      <c r="K504" s="13">
        <v>0</v>
      </c>
    </row>
    <row r="505" spans="1:11" x14ac:dyDescent="0.25">
      <c r="A505" s="108"/>
      <c r="B505" s="109" t="s">
        <v>22</v>
      </c>
      <c r="C505" s="110"/>
      <c r="D505" s="110"/>
      <c r="E505" s="110"/>
      <c r="F505" s="110"/>
      <c r="G505" s="110"/>
      <c r="H505" s="110"/>
      <c r="I505" s="110"/>
      <c r="J505" s="110"/>
      <c r="K505" s="111"/>
    </row>
    <row r="506" spans="1:11" x14ac:dyDescent="0.25">
      <c r="A506" s="108"/>
      <c r="B506" s="104" t="s">
        <v>24</v>
      </c>
      <c r="C506" s="16" t="s">
        <v>17</v>
      </c>
      <c r="D506" s="17">
        <f>D507+D508+D509+D510</f>
        <v>0</v>
      </c>
      <c r="E506" s="17">
        <f>E507+E508+E509+E510</f>
        <v>0</v>
      </c>
      <c r="F506" s="17">
        <f>F507+F508+F509+F510</f>
        <v>0</v>
      </c>
      <c r="G506" s="17">
        <f>G507+G508+G509+G510</f>
        <v>0</v>
      </c>
      <c r="H506" s="17">
        <f>H507+H508+H509+H510</f>
        <v>0</v>
      </c>
      <c r="I506" s="17">
        <v>0</v>
      </c>
      <c r="J506" s="17">
        <v>0</v>
      </c>
      <c r="K506" s="17">
        <v>0</v>
      </c>
    </row>
    <row r="507" spans="1:11" ht="30" x14ac:dyDescent="0.25">
      <c r="A507" s="108"/>
      <c r="B507" s="104"/>
      <c r="C507" s="16" t="s">
        <v>18</v>
      </c>
      <c r="D507" s="17">
        <f>D512</f>
        <v>0</v>
      </c>
      <c r="E507" s="17">
        <f>E512</f>
        <v>0</v>
      </c>
      <c r="F507" s="17">
        <f>F512</f>
        <v>0</v>
      </c>
      <c r="G507" s="17">
        <f>G512</f>
        <v>0</v>
      </c>
      <c r="H507" s="17">
        <f>H512</f>
        <v>0</v>
      </c>
      <c r="I507" s="13">
        <v>0</v>
      </c>
      <c r="J507" s="13">
        <v>0</v>
      </c>
      <c r="K507" s="13">
        <v>0</v>
      </c>
    </row>
    <row r="508" spans="1:11" ht="45" x14ac:dyDescent="0.25">
      <c r="A508" s="108"/>
      <c r="B508" s="104"/>
      <c r="C508" s="16" t="s">
        <v>33</v>
      </c>
      <c r="D508" s="17">
        <v>0</v>
      </c>
      <c r="E508" s="17">
        <v>0</v>
      </c>
      <c r="F508" s="17">
        <v>0</v>
      </c>
      <c r="G508" s="17">
        <v>0</v>
      </c>
      <c r="H508" s="17">
        <v>0</v>
      </c>
      <c r="I508" s="13">
        <v>0</v>
      </c>
      <c r="J508" s="13">
        <v>0</v>
      </c>
      <c r="K508" s="13">
        <v>0</v>
      </c>
    </row>
    <row r="509" spans="1:11" ht="45" x14ac:dyDescent="0.25">
      <c r="A509" s="108"/>
      <c r="B509" s="104"/>
      <c r="C509" s="16" t="s">
        <v>20</v>
      </c>
      <c r="D509" s="17">
        <v>0</v>
      </c>
      <c r="E509" s="17">
        <v>0</v>
      </c>
      <c r="F509" s="17">
        <v>0</v>
      </c>
      <c r="G509" s="17">
        <v>0</v>
      </c>
      <c r="H509" s="17">
        <v>0</v>
      </c>
      <c r="I509" s="13">
        <v>0</v>
      </c>
      <c r="J509" s="13">
        <v>0</v>
      </c>
      <c r="K509" s="13">
        <v>0</v>
      </c>
    </row>
    <row r="510" spans="1:11" ht="45" x14ac:dyDescent="0.25">
      <c r="A510" s="108"/>
      <c r="B510" s="104"/>
      <c r="C510" s="16" t="s">
        <v>21</v>
      </c>
      <c r="D510" s="17">
        <v>0</v>
      </c>
      <c r="E510" s="17">
        <v>0</v>
      </c>
      <c r="F510" s="17">
        <v>0</v>
      </c>
      <c r="G510" s="17">
        <v>0</v>
      </c>
      <c r="H510" s="17">
        <v>0</v>
      </c>
      <c r="I510" s="13">
        <v>0</v>
      </c>
      <c r="J510" s="13">
        <v>0</v>
      </c>
      <c r="K510" s="13">
        <v>0</v>
      </c>
    </row>
    <row r="511" spans="1:11" x14ac:dyDescent="0.25">
      <c r="A511" s="101" t="s">
        <v>122</v>
      </c>
      <c r="B511" s="104" t="s">
        <v>24</v>
      </c>
      <c r="C511" s="16" t="s">
        <v>17</v>
      </c>
      <c r="D511" s="17">
        <f>D512+D513+D514+D515</f>
        <v>0</v>
      </c>
      <c r="E511" s="17">
        <f>E512+E513+E514+E515</f>
        <v>0</v>
      </c>
      <c r="F511" s="17">
        <f>F512+F513+F514+F515</f>
        <v>0</v>
      </c>
      <c r="G511" s="17">
        <f>G512+G513+G514+G515</f>
        <v>0</v>
      </c>
      <c r="H511" s="17">
        <f>H512+H513+H514+H515</f>
        <v>0</v>
      </c>
      <c r="I511" s="13">
        <v>0</v>
      </c>
      <c r="J511" s="13">
        <v>0</v>
      </c>
      <c r="K511" s="13">
        <v>0</v>
      </c>
    </row>
    <row r="512" spans="1:11" ht="30" x14ac:dyDescent="0.25">
      <c r="A512" s="102"/>
      <c r="B512" s="104"/>
      <c r="C512" s="16" t="s">
        <v>18</v>
      </c>
      <c r="D512" s="17">
        <v>0</v>
      </c>
      <c r="E512" s="17">
        <v>0</v>
      </c>
      <c r="F512" s="17">
        <f>100-100</f>
        <v>0</v>
      </c>
      <c r="G512" s="17">
        <f>100-100</f>
        <v>0</v>
      </c>
      <c r="H512" s="17">
        <f>100-100</f>
        <v>0</v>
      </c>
      <c r="I512" s="22">
        <v>0</v>
      </c>
      <c r="J512" s="23">
        <v>0</v>
      </c>
      <c r="K512" s="23">
        <v>0</v>
      </c>
    </row>
    <row r="513" spans="1:11" ht="45" x14ac:dyDescent="0.25">
      <c r="A513" s="102"/>
      <c r="B513" s="104"/>
      <c r="C513" s="16" t="s">
        <v>33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  <c r="I513" s="23">
        <v>0</v>
      </c>
      <c r="J513" s="23">
        <v>0</v>
      </c>
      <c r="K513" s="23">
        <v>0</v>
      </c>
    </row>
    <row r="514" spans="1:11" ht="45" x14ac:dyDescent="0.25">
      <c r="A514" s="102"/>
      <c r="B514" s="104"/>
      <c r="C514" s="16" t="s">
        <v>20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  <c r="I514" s="23">
        <v>0</v>
      </c>
      <c r="J514" s="23">
        <v>0</v>
      </c>
      <c r="K514" s="23">
        <v>0</v>
      </c>
    </row>
    <row r="515" spans="1:11" ht="45" x14ac:dyDescent="0.25">
      <c r="A515" s="103"/>
      <c r="B515" s="104"/>
      <c r="C515" s="16" t="s">
        <v>21</v>
      </c>
      <c r="D515" s="17">
        <v>0</v>
      </c>
      <c r="E515" s="17">
        <v>0</v>
      </c>
      <c r="F515" s="17">
        <v>0</v>
      </c>
      <c r="G515" s="17">
        <v>0</v>
      </c>
      <c r="H515" s="17">
        <v>0</v>
      </c>
      <c r="I515" s="23">
        <v>0</v>
      </c>
      <c r="J515" s="23">
        <v>0</v>
      </c>
      <c r="K515" s="23">
        <v>0</v>
      </c>
    </row>
  </sheetData>
  <mergeCells count="189">
    <mergeCell ref="A2:K2"/>
    <mergeCell ref="A3:K3"/>
    <mergeCell ref="A4:F4"/>
    <mergeCell ref="I5:K5"/>
    <mergeCell ref="A6:A7"/>
    <mergeCell ref="B6:B7"/>
    <mergeCell ref="C6:C7"/>
    <mergeCell ref="D6:D7"/>
    <mergeCell ref="E6:E7"/>
    <mergeCell ref="F6:F7"/>
    <mergeCell ref="A35:A60"/>
    <mergeCell ref="B35:B39"/>
    <mergeCell ref="B40:K40"/>
    <mergeCell ref="B41:B45"/>
    <mergeCell ref="B46:B50"/>
    <mergeCell ref="B51:B55"/>
    <mergeCell ref="B56:B60"/>
    <mergeCell ref="G6:G7"/>
    <mergeCell ref="H6:H7"/>
    <mergeCell ref="I6:K6"/>
    <mergeCell ref="A9:A34"/>
    <mergeCell ref="B9:B13"/>
    <mergeCell ref="B14:F14"/>
    <mergeCell ref="B15:B19"/>
    <mergeCell ref="B20:B24"/>
    <mergeCell ref="B25:B29"/>
    <mergeCell ref="B30:B34"/>
    <mergeCell ref="A78:A82"/>
    <mergeCell ref="B78:B82"/>
    <mergeCell ref="A83:A87"/>
    <mergeCell ref="B83:B87"/>
    <mergeCell ref="A88:A92"/>
    <mergeCell ref="B88:B92"/>
    <mergeCell ref="A61:F61"/>
    <mergeCell ref="A62:A77"/>
    <mergeCell ref="B62:B66"/>
    <mergeCell ref="B67:K67"/>
    <mergeCell ref="B68:B72"/>
    <mergeCell ref="B73:B77"/>
    <mergeCell ref="A108:A133"/>
    <mergeCell ref="B108:B112"/>
    <mergeCell ref="B113:K113"/>
    <mergeCell ref="B114:B118"/>
    <mergeCell ref="B119:B123"/>
    <mergeCell ref="B124:B128"/>
    <mergeCell ref="B129:B133"/>
    <mergeCell ref="A93:A97"/>
    <mergeCell ref="B93:B97"/>
    <mergeCell ref="A98:A102"/>
    <mergeCell ref="B98:B102"/>
    <mergeCell ref="A103:A107"/>
    <mergeCell ref="B103:B107"/>
    <mergeCell ref="A149:A153"/>
    <mergeCell ref="B149:B153"/>
    <mergeCell ref="A154:A158"/>
    <mergeCell ref="B154:B158"/>
    <mergeCell ref="A159:A163"/>
    <mergeCell ref="B159:B163"/>
    <mergeCell ref="A134:A138"/>
    <mergeCell ref="B134:B138"/>
    <mergeCell ref="A139:A143"/>
    <mergeCell ref="B139:B143"/>
    <mergeCell ref="A144:A148"/>
    <mergeCell ref="B144:B148"/>
    <mergeCell ref="A179:A183"/>
    <mergeCell ref="B179:B183"/>
    <mergeCell ref="A184:A188"/>
    <mergeCell ref="B184:B188"/>
    <mergeCell ref="A189:A193"/>
    <mergeCell ref="B189:B193"/>
    <mergeCell ref="A164:A168"/>
    <mergeCell ref="B164:B168"/>
    <mergeCell ref="A169:A173"/>
    <mergeCell ref="B169:B173"/>
    <mergeCell ref="A174:A178"/>
    <mergeCell ref="B174:B178"/>
    <mergeCell ref="A220:A224"/>
    <mergeCell ref="B220:B224"/>
    <mergeCell ref="A225:A229"/>
    <mergeCell ref="B225:B229"/>
    <mergeCell ref="A230:A234"/>
    <mergeCell ref="B230:B234"/>
    <mergeCell ref="A194:A219"/>
    <mergeCell ref="B194:B198"/>
    <mergeCell ref="B199:K199"/>
    <mergeCell ref="B200:B204"/>
    <mergeCell ref="B205:B209"/>
    <mergeCell ref="B210:B214"/>
    <mergeCell ref="B215:B219"/>
    <mergeCell ref="A250:A254"/>
    <mergeCell ref="B250:B254"/>
    <mergeCell ref="A255:A259"/>
    <mergeCell ref="B255:B259"/>
    <mergeCell ref="A260:A264"/>
    <mergeCell ref="B260:B264"/>
    <mergeCell ref="A235:A239"/>
    <mergeCell ref="B235:B239"/>
    <mergeCell ref="A240:A244"/>
    <mergeCell ref="B240:B244"/>
    <mergeCell ref="A245:A249"/>
    <mergeCell ref="B245:B249"/>
    <mergeCell ref="A280:A300"/>
    <mergeCell ref="B280:B284"/>
    <mergeCell ref="B285:K285"/>
    <mergeCell ref="B286:B290"/>
    <mergeCell ref="B291:B295"/>
    <mergeCell ref="B296:B300"/>
    <mergeCell ref="A265:A269"/>
    <mergeCell ref="B265:B269"/>
    <mergeCell ref="A270:A274"/>
    <mergeCell ref="B270:B274"/>
    <mergeCell ref="A275:A279"/>
    <mergeCell ref="B275:B279"/>
    <mergeCell ref="A316:A320"/>
    <mergeCell ref="B316:B320"/>
    <mergeCell ref="A321:A341"/>
    <mergeCell ref="B321:B325"/>
    <mergeCell ref="B326:F326"/>
    <mergeCell ref="B327:B331"/>
    <mergeCell ref="B332:B336"/>
    <mergeCell ref="B337:B341"/>
    <mergeCell ref="A301:A305"/>
    <mergeCell ref="B301:B305"/>
    <mergeCell ref="A306:A310"/>
    <mergeCell ref="B306:B310"/>
    <mergeCell ref="A311:A315"/>
    <mergeCell ref="B311:B315"/>
    <mergeCell ref="A357:A382"/>
    <mergeCell ref="B357:B361"/>
    <mergeCell ref="B362:F362"/>
    <mergeCell ref="B363:B367"/>
    <mergeCell ref="B368:B372"/>
    <mergeCell ref="B373:B377"/>
    <mergeCell ref="B378:B382"/>
    <mergeCell ref="A342:A346"/>
    <mergeCell ref="B342:B346"/>
    <mergeCell ref="A347:A351"/>
    <mergeCell ref="B347:B351"/>
    <mergeCell ref="A352:A356"/>
    <mergeCell ref="B352:B356"/>
    <mergeCell ref="A409:A413"/>
    <mergeCell ref="B409:B413"/>
    <mergeCell ref="A414:A418"/>
    <mergeCell ref="B414:B418"/>
    <mergeCell ref="A419:A423"/>
    <mergeCell ref="B419:B423"/>
    <mergeCell ref="A383:A408"/>
    <mergeCell ref="B383:B387"/>
    <mergeCell ref="B388:F388"/>
    <mergeCell ref="B389:B393"/>
    <mergeCell ref="B394:B398"/>
    <mergeCell ref="B399:B403"/>
    <mergeCell ref="B404:B408"/>
    <mergeCell ref="A439:A443"/>
    <mergeCell ref="B439:B443"/>
    <mergeCell ref="A444:A448"/>
    <mergeCell ref="B444:B448"/>
    <mergeCell ref="A449:A453"/>
    <mergeCell ref="B449:B453"/>
    <mergeCell ref="A424:A428"/>
    <mergeCell ref="B424:B428"/>
    <mergeCell ref="A429:A433"/>
    <mergeCell ref="B429:B433"/>
    <mergeCell ref="A434:A438"/>
    <mergeCell ref="B434:B438"/>
    <mergeCell ref="A469:A473"/>
    <mergeCell ref="B469:B473"/>
    <mergeCell ref="A474:A478"/>
    <mergeCell ref="B474:B478"/>
    <mergeCell ref="A479:A489"/>
    <mergeCell ref="B479:B483"/>
    <mergeCell ref="B484:K484"/>
    <mergeCell ref="B485:B489"/>
    <mergeCell ref="A454:A458"/>
    <mergeCell ref="B454:B458"/>
    <mergeCell ref="A459:A463"/>
    <mergeCell ref="B459:B463"/>
    <mergeCell ref="A464:A468"/>
    <mergeCell ref="B464:B468"/>
    <mergeCell ref="A511:A515"/>
    <mergeCell ref="B511:B515"/>
    <mergeCell ref="A490:A494"/>
    <mergeCell ref="B490:B494"/>
    <mergeCell ref="A495:A499"/>
    <mergeCell ref="B495:B499"/>
    <mergeCell ref="A500:A510"/>
    <mergeCell ref="B500:B504"/>
    <mergeCell ref="B505:K505"/>
    <mergeCell ref="B506:B5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6"/>
  <sheetViews>
    <sheetView topLeftCell="A10" zoomScale="80" zoomScaleNormal="80" workbookViewId="0">
      <selection activeCell="A3" sqref="A3:K3"/>
    </sheetView>
  </sheetViews>
  <sheetFormatPr defaultRowHeight="18.75" x14ac:dyDescent="0.3"/>
  <cols>
    <col min="1" max="1" width="22.28515625" style="25" customWidth="1"/>
    <col min="2" max="2" width="19.85546875" style="54" customWidth="1"/>
    <col min="3" max="3" width="23.7109375" style="24" customWidth="1"/>
    <col min="4" max="4" width="25" style="24" customWidth="1"/>
    <col min="5" max="5" width="29.5703125" style="24" customWidth="1"/>
    <col min="6" max="6" width="15.85546875" style="24" customWidth="1"/>
    <col min="7" max="7" width="23.85546875" style="24" customWidth="1"/>
    <col min="8" max="8" width="20" style="24" customWidth="1"/>
    <col min="9" max="9" width="10.7109375" style="25" customWidth="1"/>
    <col min="10" max="10" width="11.42578125" style="25" customWidth="1"/>
    <col min="11" max="11" width="12.140625" style="26" customWidth="1"/>
    <col min="12" max="16384" width="9.140625" style="26"/>
  </cols>
  <sheetData>
    <row r="1" spans="1:11" x14ac:dyDescent="0.3">
      <c r="A1" s="210"/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x14ac:dyDescent="0.3">
      <c r="A2" s="147" t="s">
        <v>123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x14ac:dyDescent="0.3">
      <c r="A3" s="138" t="s">
        <v>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45" customHeight="1" x14ac:dyDescent="0.3">
      <c r="A4" s="138" t="s">
        <v>124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x14ac:dyDescent="0.3">
      <c r="A5" s="27"/>
      <c r="B5" s="28"/>
      <c r="C5" s="29"/>
      <c r="D5" s="29"/>
      <c r="E5" s="29"/>
      <c r="F5" s="29"/>
      <c r="G5" s="29"/>
      <c r="H5" s="29"/>
      <c r="I5" s="30"/>
      <c r="J5" s="30"/>
      <c r="K5" s="31" t="s">
        <v>125</v>
      </c>
    </row>
    <row r="6" spans="1:11" x14ac:dyDescent="0.3">
      <c r="A6" s="142" t="s">
        <v>3</v>
      </c>
      <c r="B6" s="148" t="s">
        <v>126</v>
      </c>
      <c r="C6" s="142" t="s">
        <v>127</v>
      </c>
      <c r="D6" s="142" t="s">
        <v>128</v>
      </c>
      <c r="E6" s="142" t="s">
        <v>129</v>
      </c>
      <c r="F6" s="142" t="s">
        <v>130</v>
      </c>
      <c r="G6" s="142" t="s">
        <v>9</v>
      </c>
      <c r="H6" s="142" t="s">
        <v>10</v>
      </c>
      <c r="I6" s="144" t="s">
        <v>131</v>
      </c>
      <c r="J6" s="144"/>
      <c r="K6" s="144"/>
    </row>
    <row r="7" spans="1:11" x14ac:dyDescent="0.3">
      <c r="A7" s="142"/>
      <c r="B7" s="148"/>
      <c r="C7" s="142"/>
      <c r="D7" s="142"/>
      <c r="E7" s="142"/>
      <c r="F7" s="142"/>
      <c r="G7" s="142"/>
      <c r="H7" s="142"/>
      <c r="I7" s="145" t="s">
        <v>132</v>
      </c>
      <c r="J7" s="145" t="s">
        <v>133</v>
      </c>
      <c r="K7" s="145" t="s">
        <v>134</v>
      </c>
    </row>
    <row r="8" spans="1:11" x14ac:dyDescent="0.3">
      <c r="A8" s="142"/>
      <c r="B8" s="148"/>
      <c r="C8" s="142"/>
      <c r="D8" s="142"/>
      <c r="E8" s="142"/>
      <c r="F8" s="142"/>
      <c r="G8" s="142"/>
      <c r="H8" s="142"/>
      <c r="I8" s="145"/>
      <c r="J8" s="145"/>
      <c r="K8" s="145"/>
    </row>
    <row r="9" spans="1:11" x14ac:dyDescent="0.3">
      <c r="A9" s="143"/>
      <c r="B9" s="149"/>
      <c r="C9" s="143"/>
      <c r="D9" s="143"/>
      <c r="E9" s="143"/>
      <c r="F9" s="143"/>
      <c r="G9" s="143"/>
      <c r="H9" s="143"/>
      <c r="I9" s="146"/>
      <c r="J9" s="146"/>
      <c r="K9" s="146"/>
    </row>
    <row r="10" spans="1:11" x14ac:dyDescent="0.3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7</v>
      </c>
      <c r="I10" s="33">
        <v>8</v>
      </c>
      <c r="J10" s="33">
        <v>9</v>
      </c>
      <c r="K10" s="34">
        <v>10</v>
      </c>
    </row>
    <row r="11" spans="1:11" x14ac:dyDescent="0.3">
      <c r="A11" s="150" t="s">
        <v>135</v>
      </c>
      <c r="B11" s="153"/>
      <c r="C11" s="35" t="s">
        <v>136</v>
      </c>
      <c r="D11" s="36">
        <f>D12+D14+D16+D17</f>
        <v>1168889.8999999999</v>
      </c>
      <c r="E11" s="36">
        <f>E12+E14+E16+E17</f>
        <v>1085944.8</v>
      </c>
      <c r="F11" s="36">
        <f>F12+F14+F16+F17</f>
        <v>945594.7</v>
      </c>
      <c r="G11" s="36">
        <f>G12+G14+G16+G17</f>
        <v>464163.60000000009</v>
      </c>
      <c r="H11" s="36">
        <f>H12+H14+H16+H17</f>
        <v>458394.10000000009</v>
      </c>
      <c r="I11" s="37">
        <f t="shared" ref="I11:I16" si="0">G11/D11*100</f>
        <v>39.709779338498876</v>
      </c>
      <c r="J11" s="37">
        <f>G11/E11*100</f>
        <v>42.742835547442198</v>
      </c>
      <c r="K11" s="37">
        <f>G11/E11*100</f>
        <v>42.742835547442198</v>
      </c>
    </row>
    <row r="12" spans="1:11" x14ac:dyDescent="0.3">
      <c r="A12" s="151"/>
      <c r="B12" s="154"/>
      <c r="C12" s="38" t="s">
        <v>18</v>
      </c>
      <c r="D12" s="39">
        <f>D20+D34+D41+D27</f>
        <v>875498.59999999986</v>
      </c>
      <c r="E12" s="39">
        <f>E20+E34+E41+E27</f>
        <v>875498.6</v>
      </c>
      <c r="F12" s="39">
        <f>F20+F34+F41+F27</f>
        <v>834948.5</v>
      </c>
      <c r="G12" s="39">
        <f>G20+G34+G41+G27</f>
        <v>457178.3000000001</v>
      </c>
      <c r="H12" s="39">
        <f>H20+H34+H41+H27</f>
        <v>455279.10000000009</v>
      </c>
      <c r="I12" s="37">
        <f t="shared" si="0"/>
        <v>52.219192583517568</v>
      </c>
      <c r="J12" s="37">
        <f>G12/E12*100</f>
        <v>52.219192583517568</v>
      </c>
      <c r="K12" s="37">
        <f>G12/E12*100</f>
        <v>52.219192583517568</v>
      </c>
    </row>
    <row r="13" spans="1:11" ht="75" x14ac:dyDescent="0.3">
      <c r="A13" s="151"/>
      <c r="B13" s="154"/>
      <c r="C13" s="40" t="s">
        <v>137</v>
      </c>
      <c r="D13" s="39">
        <f>D21+D35+D42</f>
        <v>24993.3</v>
      </c>
      <c r="E13" s="39">
        <f t="shared" ref="E13:H15" si="1">E21+E35+E42+E49</f>
        <v>13904.4</v>
      </c>
      <c r="F13" s="39">
        <f t="shared" si="1"/>
        <v>24993.200000000001</v>
      </c>
      <c r="G13" s="39">
        <f t="shared" si="1"/>
        <v>863.3</v>
      </c>
      <c r="H13" s="39">
        <f t="shared" si="1"/>
        <v>385</v>
      </c>
      <c r="I13" s="37">
        <f t="shared" si="0"/>
        <v>3.4541257056891248</v>
      </c>
      <c r="J13" s="37">
        <f>G13/E13*100</f>
        <v>6.2088259831420265</v>
      </c>
      <c r="K13" s="37">
        <f>G13/F13*100</f>
        <v>3.4541395259510583</v>
      </c>
    </row>
    <row r="14" spans="1:11" ht="56.25" x14ac:dyDescent="0.3">
      <c r="A14" s="151"/>
      <c r="B14" s="154"/>
      <c r="C14" s="38" t="s">
        <v>33</v>
      </c>
      <c r="D14" s="39">
        <f>D22+D36+D43+D50</f>
        <v>210446.2</v>
      </c>
      <c r="E14" s="39">
        <f t="shared" si="1"/>
        <v>210446.2</v>
      </c>
      <c r="F14" s="39">
        <f t="shared" si="1"/>
        <v>110646.2</v>
      </c>
      <c r="G14" s="39">
        <f t="shared" si="1"/>
        <v>6985.3</v>
      </c>
      <c r="H14" s="39">
        <f t="shared" si="1"/>
        <v>3115</v>
      </c>
      <c r="I14" s="37">
        <f t="shared" si="0"/>
        <v>3.319280652252214</v>
      </c>
      <c r="J14" s="37">
        <f>G14/E14*100</f>
        <v>3.319280652252214</v>
      </c>
      <c r="K14" s="37">
        <f>G14/F14*100</f>
        <v>6.3131856313185626</v>
      </c>
    </row>
    <row r="15" spans="1:11" ht="93.75" x14ac:dyDescent="0.3">
      <c r="A15" s="151"/>
      <c r="B15" s="154"/>
      <c r="C15" s="40" t="s">
        <v>138</v>
      </c>
      <c r="D15" s="39">
        <f>D23+D37+D44</f>
        <v>81051.7</v>
      </c>
      <c r="E15" s="39">
        <f t="shared" si="1"/>
        <v>81051.7</v>
      </c>
      <c r="F15" s="39">
        <f t="shared" si="1"/>
        <v>81051.7</v>
      </c>
      <c r="G15" s="39">
        <f t="shared" si="1"/>
        <v>6985.3</v>
      </c>
      <c r="H15" s="39">
        <f t="shared" si="1"/>
        <v>3115</v>
      </c>
      <c r="I15" s="39">
        <f t="shared" si="0"/>
        <v>8.6183263275168809</v>
      </c>
      <c r="J15" s="37">
        <f>G15/E15*100</f>
        <v>8.6183263275168809</v>
      </c>
      <c r="K15" s="37">
        <f>G15/F15*100</f>
        <v>8.6183263275168809</v>
      </c>
    </row>
    <row r="16" spans="1:11" ht="37.5" x14ac:dyDescent="0.3">
      <c r="A16" s="151"/>
      <c r="B16" s="154"/>
      <c r="C16" s="38" t="s">
        <v>20</v>
      </c>
      <c r="D16" s="39">
        <f>D52</f>
        <v>82945.100000000006</v>
      </c>
      <c r="E16" s="39">
        <f>E52</f>
        <v>0</v>
      </c>
      <c r="F16" s="39">
        <f>F52</f>
        <v>0</v>
      </c>
      <c r="G16" s="39">
        <f>G52</f>
        <v>0</v>
      </c>
      <c r="H16" s="39">
        <f>H52</f>
        <v>0</v>
      </c>
      <c r="I16" s="37">
        <f t="shared" si="0"/>
        <v>0</v>
      </c>
      <c r="J16" s="37" t="e">
        <f>H16/E16*100</f>
        <v>#DIV/0!</v>
      </c>
      <c r="K16" s="37" t="e">
        <f>I16/F16*100</f>
        <v>#DIV/0!</v>
      </c>
    </row>
    <row r="17" spans="1:11" ht="56.25" x14ac:dyDescent="0.3">
      <c r="A17" s="152"/>
      <c r="B17" s="155"/>
      <c r="C17" s="38" t="s">
        <v>21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7">
        <v>0</v>
      </c>
      <c r="J17" s="37">
        <v>0</v>
      </c>
      <c r="K17" s="37">
        <v>0</v>
      </c>
    </row>
    <row r="18" spans="1:11" x14ac:dyDescent="0.3">
      <c r="A18" s="41"/>
      <c r="B18" s="156" t="s">
        <v>22</v>
      </c>
      <c r="C18" s="157"/>
      <c r="D18" s="157"/>
      <c r="E18" s="157"/>
      <c r="F18" s="158"/>
      <c r="G18" s="42"/>
      <c r="H18" s="43"/>
      <c r="I18" s="37"/>
      <c r="J18" s="37"/>
      <c r="K18" s="37"/>
    </row>
    <row r="19" spans="1:11" x14ac:dyDescent="0.3">
      <c r="A19" s="159"/>
      <c r="B19" s="153" t="s">
        <v>139</v>
      </c>
      <c r="C19" s="35" t="s">
        <v>136</v>
      </c>
      <c r="D19" s="36">
        <f>D20+D22+D24+D25</f>
        <v>953760.5</v>
      </c>
      <c r="E19" s="36">
        <f>E20+E22+E24+E25</f>
        <v>953760.5</v>
      </c>
      <c r="F19" s="36">
        <f>F20+F22+F24+F25</f>
        <v>825084.89999999991</v>
      </c>
      <c r="G19" s="36">
        <f>G20+G22+G24+G25</f>
        <v>458394.10000000009</v>
      </c>
      <c r="H19" s="36">
        <f>H20+H22+H24+H25</f>
        <v>452388.3000000001</v>
      </c>
      <c r="I19" s="37">
        <f>G19/D19*100</f>
        <v>48.061761836435885</v>
      </c>
      <c r="J19" s="37">
        <f>G19/E19*100</f>
        <v>48.061761836435885</v>
      </c>
      <c r="K19" s="37">
        <f>G19/F19*100</f>
        <v>55.557203870777435</v>
      </c>
    </row>
    <row r="20" spans="1:11" x14ac:dyDescent="0.3">
      <c r="A20" s="160"/>
      <c r="B20" s="154"/>
      <c r="C20" s="38" t="s">
        <v>18</v>
      </c>
      <c r="D20" s="39">
        <f>D63+D514+D724</f>
        <v>803888.79999999993</v>
      </c>
      <c r="E20" s="39">
        <f>E63+E514+E724</f>
        <v>803888.8</v>
      </c>
      <c r="F20" s="39">
        <f>F63+F514+F724</f>
        <v>775013.2</v>
      </c>
      <c r="G20" s="39">
        <f>G63+G514+G724</f>
        <v>451408.8000000001</v>
      </c>
      <c r="H20" s="39">
        <f>H63+H514+H724</f>
        <v>449273.3000000001</v>
      </c>
      <c r="I20" s="37">
        <f>G20/D20*100</f>
        <v>56.153139588460512</v>
      </c>
      <c r="J20" s="37">
        <f>G20/E20*100</f>
        <v>56.153139588460498</v>
      </c>
      <c r="K20" s="37">
        <f>G20/F20*100</f>
        <v>58.245304725132442</v>
      </c>
    </row>
    <row r="21" spans="1:11" ht="75" x14ac:dyDescent="0.3">
      <c r="A21" s="160"/>
      <c r="B21" s="154"/>
      <c r="C21" s="40" t="s">
        <v>137</v>
      </c>
      <c r="D21" s="39">
        <f t="shared" ref="D21:I21" si="2">D64+D468+D515+D725</f>
        <v>17277.599999999999</v>
      </c>
      <c r="E21" s="39">
        <f t="shared" si="2"/>
        <v>6188.7</v>
      </c>
      <c r="F21" s="39">
        <f t="shared" si="2"/>
        <v>17277.5</v>
      </c>
      <c r="G21" s="39">
        <f t="shared" si="2"/>
        <v>863.3</v>
      </c>
      <c r="H21" s="39">
        <f t="shared" si="2"/>
        <v>385</v>
      </c>
      <c r="I21" s="39" t="e">
        <f t="shared" si="2"/>
        <v>#DIV/0!</v>
      </c>
      <c r="J21" s="37">
        <f>G21/E21*100</f>
        <v>13.94961785189135</v>
      </c>
      <c r="K21" s="37">
        <f>G21/F21*100</f>
        <v>4.9966719722182029</v>
      </c>
    </row>
    <row r="22" spans="1:11" ht="56.25" x14ac:dyDescent="0.3">
      <c r="A22" s="160"/>
      <c r="B22" s="154"/>
      <c r="C22" s="38" t="s">
        <v>33</v>
      </c>
      <c r="D22" s="39">
        <f t="shared" ref="D22:H23" si="3">D65+D467+D516+D726</f>
        <v>149871.70000000001</v>
      </c>
      <c r="E22" s="39">
        <f t="shared" si="3"/>
        <v>149871.70000000001</v>
      </c>
      <c r="F22" s="39">
        <f t="shared" si="3"/>
        <v>50071.7</v>
      </c>
      <c r="G22" s="39">
        <f t="shared" si="3"/>
        <v>6985.3</v>
      </c>
      <c r="H22" s="39">
        <f t="shared" si="3"/>
        <v>3115</v>
      </c>
      <c r="I22" s="37">
        <f>G22/D22*100</f>
        <v>4.6608532498130062</v>
      </c>
      <c r="J22" s="37">
        <f>G22/E22*100</f>
        <v>4.6608532498130062</v>
      </c>
      <c r="K22" s="37">
        <f>G22/F22*100</f>
        <v>13.950594846989418</v>
      </c>
    </row>
    <row r="23" spans="1:11" ht="93.75" x14ac:dyDescent="0.3">
      <c r="A23" s="160"/>
      <c r="B23" s="154"/>
      <c r="C23" s="40" t="s">
        <v>138</v>
      </c>
      <c r="D23" s="39">
        <f t="shared" si="3"/>
        <v>20477.2</v>
      </c>
      <c r="E23" s="39">
        <f t="shared" si="3"/>
        <v>20477.2</v>
      </c>
      <c r="F23" s="39">
        <f t="shared" si="3"/>
        <v>20477.2</v>
      </c>
      <c r="G23" s="39">
        <f t="shared" si="3"/>
        <v>6985.3</v>
      </c>
      <c r="H23" s="39">
        <f t="shared" si="3"/>
        <v>3115</v>
      </c>
      <c r="I23" s="37">
        <f>G23/D23*100</f>
        <v>34.112573984724477</v>
      </c>
      <c r="J23" s="37">
        <f>G23/E23*100</f>
        <v>34.112573984724477</v>
      </c>
      <c r="K23" s="37">
        <f>G23/F23*100</f>
        <v>34.112573984724477</v>
      </c>
    </row>
    <row r="24" spans="1:11" ht="37.5" x14ac:dyDescent="0.3">
      <c r="A24" s="160"/>
      <c r="B24" s="154"/>
      <c r="C24" s="38" t="s">
        <v>20</v>
      </c>
      <c r="D24" s="39">
        <v>0</v>
      </c>
      <c r="E24" s="39">
        <v>0</v>
      </c>
      <c r="F24" s="39">
        <f>F67+F469</f>
        <v>0</v>
      </c>
      <c r="G24" s="39">
        <v>0</v>
      </c>
      <c r="H24" s="39">
        <v>0</v>
      </c>
      <c r="I24" s="37">
        <v>0</v>
      </c>
      <c r="J24" s="37">
        <v>0</v>
      </c>
      <c r="K24" s="37">
        <v>0</v>
      </c>
    </row>
    <row r="25" spans="1:11" ht="56.25" x14ac:dyDescent="0.3">
      <c r="A25" s="160"/>
      <c r="B25" s="155"/>
      <c r="C25" s="38" t="s">
        <v>21</v>
      </c>
      <c r="D25" s="39">
        <v>0</v>
      </c>
      <c r="E25" s="39">
        <f>E60+E470</f>
        <v>0</v>
      </c>
      <c r="F25" s="39">
        <f>F60+F470</f>
        <v>0</v>
      </c>
      <c r="G25" s="39">
        <v>0</v>
      </c>
      <c r="H25" s="39">
        <v>0</v>
      </c>
      <c r="I25" s="37">
        <v>0</v>
      </c>
      <c r="J25" s="37">
        <v>0</v>
      </c>
      <c r="K25" s="37">
        <v>0</v>
      </c>
    </row>
    <row r="26" spans="1:11" x14ac:dyDescent="0.3">
      <c r="A26" s="160"/>
      <c r="B26" s="162" t="s">
        <v>140</v>
      </c>
      <c r="C26" s="35" t="s">
        <v>136</v>
      </c>
      <c r="D26" s="36">
        <f>D27+D29+D31+D32</f>
        <v>725</v>
      </c>
      <c r="E26" s="36">
        <f>E27+E29+E31+E32</f>
        <v>725</v>
      </c>
      <c r="F26" s="36">
        <f>F27+F29+F31+F32</f>
        <v>725</v>
      </c>
      <c r="G26" s="36">
        <f>G27+G29+G31+G32</f>
        <v>0</v>
      </c>
      <c r="H26" s="36">
        <f>H27+H29+H31+H32</f>
        <v>0</v>
      </c>
      <c r="I26" s="37">
        <f>G26/D26*100</f>
        <v>0</v>
      </c>
      <c r="J26" s="37">
        <f>G26/E26*100</f>
        <v>0</v>
      </c>
      <c r="K26" s="37">
        <f>G26/F26*100</f>
        <v>0</v>
      </c>
    </row>
    <row r="27" spans="1:11" x14ac:dyDescent="0.3">
      <c r="A27" s="160"/>
      <c r="B27" s="163"/>
      <c r="C27" s="38" t="s">
        <v>18</v>
      </c>
      <c r="D27" s="39">
        <f>D465</f>
        <v>725</v>
      </c>
      <c r="E27" s="39">
        <f>E465</f>
        <v>725</v>
      </c>
      <c r="F27" s="39">
        <f>F465</f>
        <v>725</v>
      </c>
      <c r="G27" s="39">
        <f>G465</f>
        <v>0</v>
      </c>
      <c r="H27" s="39">
        <f>H465</f>
        <v>0</v>
      </c>
      <c r="I27" s="37">
        <f>G27/D27*100</f>
        <v>0</v>
      </c>
      <c r="J27" s="37">
        <f>G27/E27*100</f>
        <v>0</v>
      </c>
      <c r="K27" s="37">
        <f>G27/F27*100</f>
        <v>0</v>
      </c>
    </row>
    <row r="28" spans="1:11" ht="75" x14ac:dyDescent="0.3">
      <c r="A28" s="160"/>
      <c r="B28" s="163"/>
      <c r="C28" s="40" t="s">
        <v>137</v>
      </c>
      <c r="D28" s="39">
        <v>0</v>
      </c>
      <c r="E28" s="39">
        <v>0</v>
      </c>
      <c r="F28" s="39">
        <v>0</v>
      </c>
      <c r="G28" s="39">
        <f>G71+G475+G522+G732</f>
        <v>0</v>
      </c>
      <c r="H28" s="39">
        <f>H71+H475+H522+H732</f>
        <v>0</v>
      </c>
      <c r="I28" s="39">
        <f>I71+I475+I522+I732</f>
        <v>0</v>
      </c>
      <c r="J28" s="37">
        <v>0</v>
      </c>
      <c r="K28" s="37">
        <v>0</v>
      </c>
    </row>
    <row r="29" spans="1:11" ht="56.25" x14ac:dyDescent="0.3">
      <c r="A29" s="160"/>
      <c r="B29" s="163"/>
      <c r="C29" s="38" t="s">
        <v>33</v>
      </c>
      <c r="D29" s="39">
        <v>0</v>
      </c>
      <c r="E29" s="39">
        <v>0</v>
      </c>
      <c r="F29" s="39">
        <v>0</v>
      </c>
      <c r="G29" s="39">
        <f>G72+G474+G523+G733</f>
        <v>0</v>
      </c>
      <c r="H29" s="39">
        <f>H72+H474+H523+H733</f>
        <v>0</v>
      </c>
      <c r="I29" s="37">
        <v>0</v>
      </c>
      <c r="J29" s="37">
        <v>0</v>
      </c>
      <c r="K29" s="37">
        <v>0</v>
      </c>
    </row>
    <row r="30" spans="1:11" ht="93.75" x14ac:dyDescent="0.3">
      <c r="A30" s="160"/>
      <c r="B30" s="163"/>
      <c r="C30" s="40" t="s">
        <v>138</v>
      </c>
      <c r="D30" s="39">
        <v>0</v>
      </c>
      <c r="E30" s="39">
        <v>0</v>
      </c>
      <c r="F30" s="39">
        <v>0</v>
      </c>
      <c r="G30" s="39">
        <f>G73+G475+G524+G734</f>
        <v>0</v>
      </c>
      <c r="H30" s="39">
        <f>H73+H475+H524+H734</f>
        <v>0</v>
      </c>
      <c r="I30" s="37">
        <v>0</v>
      </c>
      <c r="J30" s="37">
        <v>0</v>
      </c>
      <c r="K30" s="37">
        <v>0</v>
      </c>
    </row>
    <row r="31" spans="1:11" ht="37.5" x14ac:dyDescent="0.3">
      <c r="A31" s="160"/>
      <c r="B31" s="163"/>
      <c r="C31" s="38" t="s">
        <v>20</v>
      </c>
      <c r="D31" s="39">
        <v>0</v>
      </c>
      <c r="E31" s="39">
        <v>0</v>
      </c>
      <c r="F31" s="39">
        <f>F74+F476</f>
        <v>0</v>
      </c>
      <c r="G31" s="39">
        <v>0</v>
      </c>
      <c r="H31" s="39">
        <v>0</v>
      </c>
      <c r="I31" s="37">
        <v>0</v>
      </c>
      <c r="J31" s="37">
        <v>0</v>
      </c>
      <c r="K31" s="37">
        <v>0</v>
      </c>
    </row>
    <row r="32" spans="1:11" ht="56.25" x14ac:dyDescent="0.3">
      <c r="A32" s="160"/>
      <c r="B32" s="164"/>
      <c r="C32" s="38" t="s">
        <v>21</v>
      </c>
      <c r="D32" s="39">
        <v>0</v>
      </c>
      <c r="E32" s="39">
        <f>E67+E477</f>
        <v>0</v>
      </c>
      <c r="F32" s="39">
        <f>F67+F477</f>
        <v>0</v>
      </c>
      <c r="G32" s="39">
        <v>0</v>
      </c>
      <c r="H32" s="39">
        <v>0</v>
      </c>
      <c r="I32" s="37">
        <v>0</v>
      </c>
      <c r="J32" s="37">
        <v>0</v>
      </c>
      <c r="K32" s="37">
        <v>0</v>
      </c>
    </row>
    <row r="33" spans="1:14" x14ac:dyDescent="0.3">
      <c r="A33" s="160"/>
      <c r="B33" s="153" t="s">
        <v>25</v>
      </c>
      <c r="C33" s="35" t="s">
        <v>136</v>
      </c>
      <c r="D33" s="36">
        <f>D34+D36+D38+D39</f>
        <v>17116.2</v>
      </c>
      <c r="E33" s="36">
        <f>E34+E36+E38+E39</f>
        <v>17116.2</v>
      </c>
      <c r="F33" s="36">
        <f>F34+F36+F38+F39</f>
        <v>12619.5</v>
      </c>
      <c r="G33" s="36">
        <f>G34+G36+G38+G39</f>
        <v>5670.4</v>
      </c>
      <c r="H33" s="36">
        <f>H34+H36+H38+H39</f>
        <v>5906.7</v>
      </c>
      <c r="I33" s="37">
        <f>G33/D33*100</f>
        <v>33.128848693051019</v>
      </c>
      <c r="J33" s="37">
        <f>G33/E33*100</f>
        <v>33.128848693051019</v>
      </c>
      <c r="K33" s="37">
        <f>G33/F33*100</f>
        <v>44.933634454613895</v>
      </c>
    </row>
    <row r="34" spans="1:14" x14ac:dyDescent="0.3">
      <c r="A34" s="160"/>
      <c r="B34" s="154"/>
      <c r="C34" s="38" t="s">
        <v>18</v>
      </c>
      <c r="D34" s="39">
        <f t="shared" ref="D34:H39" si="4">D70</f>
        <v>16541.7</v>
      </c>
      <c r="E34" s="39">
        <f t="shared" si="4"/>
        <v>16541.7</v>
      </c>
      <c r="F34" s="39">
        <f t="shared" si="4"/>
        <v>12045</v>
      </c>
      <c r="G34" s="39">
        <f t="shared" si="4"/>
        <v>5670.4</v>
      </c>
      <c r="H34" s="39">
        <f t="shared" si="4"/>
        <v>5906.7</v>
      </c>
      <c r="I34" s="37">
        <f>G34/D34*100</f>
        <v>34.279427144731187</v>
      </c>
      <c r="J34" s="37">
        <f>G34/E34*100</f>
        <v>34.279427144731187</v>
      </c>
      <c r="K34" s="37">
        <f>G34/F34*100</f>
        <v>47.076795350767952</v>
      </c>
    </row>
    <row r="35" spans="1:14" ht="75" x14ac:dyDescent="0.3">
      <c r="A35" s="160"/>
      <c r="B35" s="154"/>
      <c r="C35" s="40" t="s">
        <v>137</v>
      </c>
      <c r="D35" s="39">
        <f>D71</f>
        <v>300</v>
      </c>
      <c r="E35" s="39">
        <f>E71</f>
        <v>300</v>
      </c>
      <c r="F35" s="39">
        <f t="shared" si="4"/>
        <v>300</v>
      </c>
      <c r="G35" s="39">
        <f t="shared" si="4"/>
        <v>0</v>
      </c>
      <c r="H35" s="39">
        <f t="shared" si="4"/>
        <v>0</v>
      </c>
      <c r="I35" s="37">
        <f>G35/D35*100</f>
        <v>0</v>
      </c>
      <c r="J35" s="37">
        <f>G35/E35*100</f>
        <v>0</v>
      </c>
      <c r="K35" s="37">
        <f t="shared" ref="K35:K41" si="5">G35/F35*100</f>
        <v>0</v>
      </c>
    </row>
    <row r="36" spans="1:14" ht="56.25" x14ac:dyDescent="0.3">
      <c r="A36" s="160"/>
      <c r="B36" s="154"/>
      <c r="C36" s="38" t="s">
        <v>33</v>
      </c>
      <c r="D36" s="39">
        <f t="shared" si="4"/>
        <v>574.5</v>
      </c>
      <c r="E36" s="39">
        <f t="shared" si="4"/>
        <v>574.5</v>
      </c>
      <c r="F36" s="39">
        <f t="shared" si="4"/>
        <v>574.5</v>
      </c>
      <c r="G36" s="39">
        <f t="shared" si="4"/>
        <v>0</v>
      </c>
      <c r="H36" s="39">
        <f t="shared" si="4"/>
        <v>0</v>
      </c>
      <c r="I36" s="37">
        <f>G36/D36*100</f>
        <v>0</v>
      </c>
      <c r="J36" s="37">
        <f>G36/E36*100</f>
        <v>0</v>
      </c>
      <c r="K36" s="37">
        <f t="shared" si="5"/>
        <v>0</v>
      </c>
    </row>
    <row r="37" spans="1:14" ht="93.75" x14ac:dyDescent="0.3">
      <c r="A37" s="160"/>
      <c r="B37" s="154"/>
      <c r="C37" s="40" t="s">
        <v>138</v>
      </c>
      <c r="D37" s="39">
        <f t="shared" si="4"/>
        <v>574.5</v>
      </c>
      <c r="E37" s="39">
        <f t="shared" si="4"/>
        <v>574.5</v>
      </c>
      <c r="F37" s="39">
        <f t="shared" si="4"/>
        <v>574.5</v>
      </c>
      <c r="G37" s="39">
        <f t="shared" si="4"/>
        <v>0</v>
      </c>
      <c r="H37" s="39">
        <f t="shared" si="4"/>
        <v>0</v>
      </c>
      <c r="I37" s="37">
        <f>G37/D37*100</f>
        <v>0</v>
      </c>
      <c r="J37" s="37">
        <f>G37/E37*100</f>
        <v>0</v>
      </c>
      <c r="K37" s="37">
        <f t="shared" si="5"/>
        <v>0</v>
      </c>
    </row>
    <row r="38" spans="1:14" ht="37.5" x14ac:dyDescent="0.3">
      <c r="A38" s="160"/>
      <c r="B38" s="154"/>
      <c r="C38" s="38" t="s">
        <v>20</v>
      </c>
      <c r="D38" s="39">
        <f t="shared" si="4"/>
        <v>0</v>
      </c>
      <c r="E38" s="39">
        <f t="shared" si="4"/>
        <v>0</v>
      </c>
      <c r="F38" s="39">
        <f t="shared" si="4"/>
        <v>0</v>
      </c>
      <c r="G38" s="39">
        <f t="shared" si="4"/>
        <v>0</v>
      </c>
      <c r="H38" s="39">
        <f>H74</f>
        <v>0</v>
      </c>
      <c r="I38" s="37">
        <v>0</v>
      </c>
      <c r="J38" s="37">
        <v>0</v>
      </c>
      <c r="K38" s="37">
        <v>0</v>
      </c>
    </row>
    <row r="39" spans="1:14" ht="56.25" x14ac:dyDescent="0.3">
      <c r="A39" s="160"/>
      <c r="B39" s="155"/>
      <c r="C39" s="38" t="s">
        <v>21</v>
      </c>
      <c r="D39" s="39">
        <f t="shared" si="4"/>
        <v>0</v>
      </c>
      <c r="E39" s="39">
        <f t="shared" si="4"/>
        <v>0</v>
      </c>
      <c r="F39" s="39">
        <f t="shared" si="4"/>
        <v>0</v>
      </c>
      <c r="G39" s="39">
        <f t="shared" si="4"/>
        <v>0</v>
      </c>
      <c r="H39" s="39">
        <f>H75</f>
        <v>0</v>
      </c>
      <c r="I39" s="37">
        <v>0</v>
      </c>
      <c r="J39" s="37">
        <v>0</v>
      </c>
      <c r="K39" s="37">
        <v>0</v>
      </c>
    </row>
    <row r="40" spans="1:14" x14ac:dyDescent="0.3">
      <c r="A40" s="160"/>
      <c r="B40" s="153" t="s">
        <v>141</v>
      </c>
      <c r="C40" s="35" t="s">
        <v>136</v>
      </c>
      <c r="D40" s="36">
        <f>D41+D43+D45+D46</f>
        <v>114343.1</v>
      </c>
      <c r="E40" s="36">
        <f>E41+E43+E45+E46</f>
        <v>114343.1</v>
      </c>
      <c r="F40" s="36">
        <f>F41+F43+F45+F46</f>
        <v>107165.29999999999</v>
      </c>
      <c r="G40" s="36">
        <f>G41+G43+G45+G46</f>
        <v>99.1</v>
      </c>
      <c r="H40" s="36">
        <f>H41+H43+H45+H46</f>
        <v>99.1</v>
      </c>
      <c r="I40" s="37">
        <f>G40/D40*100</f>
        <v>8.6668981337745782E-2</v>
      </c>
      <c r="J40" s="37">
        <f>G40/E40*100</f>
        <v>8.6668981337745782E-2</v>
      </c>
      <c r="K40" s="37">
        <f>G40/F40*100</f>
        <v>9.2473963120525027E-2</v>
      </c>
      <c r="L40" s="44"/>
      <c r="M40" s="44"/>
      <c r="N40" s="44"/>
    </row>
    <row r="41" spans="1:14" x14ac:dyDescent="0.3">
      <c r="A41" s="160"/>
      <c r="B41" s="154"/>
      <c r="C41" s="38" t="s">
        <v>18</v>
      </c>
      <c r="D41" s="39">
        <f t="shared" ref="D41:H44" si="6">D731</f>
        <v>54343.1</v>
      </c>
      <c r="E41" s="39">
        <f t="shared" si="6"/>
        <v>54343.1</v>
      </c>
      <c r="F41" s="39">
        <f t="shared" si="6"/>
        <v>47165.299999999996</v>
      </c>
      <c r="G41" s="39">
        <f t="shared" si="6"/>
        <v>99.1</v>
      </c>
      <c r="H41" s="39">
        <f t="shared" si="6"/>
        <v>99.1</v>
      </c>
      <c r="I41" s="37">
        <f>G41/D41*100</f>
        <v>0.18235985801325283</v>
      </c>
      <c r="J41" s="37">
        <f>G41/E41*100</f>
        <v>0.18235985801325283</v>
      </c>
      <c r="K41" s="37">
        <f t="shared" si="5"/>
        <v>0.21011209512077739</v>
      </c>
    </row>
    <row r="42" spans="1:14" ht="75" x14ac:dyDescent="0.3">
      <c r="A42" s="160"/>
      <c r="B42" s="154"/>
      <c r="C42" s="40" t="s">
        <v>137</v>
      </c>
      <c r="D42" s="39">
        <f t="shared" si="6"/>
        <v>7415.7</v>
      </c>
      <c r="E42" s="39">
        <f t="shared" si="6"/>
        <v>7415.7</v>
      </c>
      <c r="F42" s="39">
        <f t="shared" si="6"/>
        <v>7415.7</v>
      </c>
      <c r="G42" s="39">
        <f t="shared" si="6"/>
        <v>0</v>
      </c>
      <c r="H42" s="39">
        <f t="shared" si="6"/>
        <v>0</v>
      </c>
      <c r="I42" s="37">
        <v>0</v>
      </c>
      <c r="J42" s="37">
        <v>0</v>
      </c>
      <c r="K42" s="37">
        <v>0</v>
      </c>
    </row>
    <row r="43" spans="1:14" ht="56.25" x14ac:dyDescent="0.3">
      <c r="A43" s="160"/>
      <c r="B43" s="154"/>
      <c r="C43" s="38" t="s">
        <v>33</v>
      </c>
      <c r="D43" s="39">
        <f t="shared" si="6"/>
        <v>60000</v>
      </c>
      <c r="E43" s="39">
        <f t="shared" si="6"/>
        <v>60000</v>
      </c>
      <c r="F43" s="39">
        <f t="shared" si="6"/>
        <v>60000</v>
      </c>
      <c r="G43" s="39">
        <f t="shared" si="6"/>
        <v>0</v>
      </c>
      <c r="H43" s="39">
        <f t="shared" si="6"/>
        <v>0</v>
      </c>
      <c r="I43" s="37">
        <v>0</v>
      </c>
      <c r="J43" s="37">
        <v>0</v>
      </c>
      <c r="K43" s="37">
        <v>0</v>
      </c>
    </row>
    <row r="44" spans="1:14" ht="93.75" x14ac:dyDescent="0.3">
      <c r="A44" s="160"/>
      <c r="B44" s="154"/>
      <c r="C44" s="40" t="s">
        <v>138</v>
      </c>
      <c r="D44" s="39">
        <f t="shared" si="6"/>
        <v>60000</v>
      </c>
      <c r="E44" s="39">
        <f t="shared" si="6"/>
        <v>60000</v>
      </c>
      <c r="F44" s="39">
        <f t="shared" si="6"/>
        <v>60000</v>
      </c>
      <c r="G44" s="39">
        <f t="shared" si="6"/>
        <v>0</v>
      </c>
      <c r="H44" s="39">
        <f t="shared" si="6"/>
        <v>0</v>
      </c>
      <c r="I44" s="37">
        <v>0</v>
      </c>
      <c r="J44" s="37">
        <v>0</v>
      </c>
      <c r="K44" s="37">
        <v>0</v>
      </c>
    </row>
    <row r="45" spans="1:14" ht="37.5" x14ac:dyDescent="0.3">
      <c r="A45" s="160"/>
      <c r="B45" s="154"/>
      <c r="C45" s="38" t="s">
        <v>20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7">
        <v>0</v>
      </c>
      <c r="J45" s="37">
        <v>0</v>
      </c>
      <c r="K45" s="37">
        <v>0</v>
      </c>
    </row>
    <row r="46" spans="1:14" ht="56.25" x14ac:dyDescent="0.3">
      <c r="A46" s="160"/>
      <c r="B46" s="155"/>
      <c r="C46" s="38" t="s">
        <v>21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7">
        <v>0</v>
      </c>
      <c r="J46" s="37">
        <v>0</v>
      </c>
      <c r="K46" s="37">
        <v>0</v>
      </c>
    </row>
    <row r="47" spans="1:14" x14ac:dyDescent="0.3">
      <c r="A47" s="160"/>
      <c r="B47" s="162" t="s">
        <v>142</v>
      </c>
      <c r="C47" s="35" t="s">
        <v>136</v>
      </c>
      <c r="D47" s="36">
        <f>D48+D50+D52+D53</f>
        <v>82945.100000000006</v>
      </c>
      <c r="E47" s="36">
        <f>E48+E50+E52+E53</f>
        <v>0</v>
      </c>
      <c r="F47" s="36">
        <f>F48+F50+F52+F53</f>
        <v>0</v>
      </c>
      <c r="G47" s="36">
        <f>G48+G50+G52+G53</f>
        <v>0</v>
      </c>
      <c r="H47" s="36">
        <f>H48+H50+H52+H53</f>
        <v>0</v>
      </c>
      <c r="I47" s="37">
        <f>G47/D47*100</f>
        <v>0</v>
      </c>
      <c r="J47" s="37" t="e">
        <f>G47/E47*100</f>
        <v>#DIV/0!</v>
      </c>
      <c r="K47" s="37" t="e">
        <f>G47/F47*100</f>
        <v>#DIV/0!</v>
      </c>
    </row>
    <row r="48" spans="1:14" x14ac:dyDescent="0.3">
      <c r="A48" s="160"/>
      <c r="B48" s="163"/>
      <c r="C48" s="38" t="s">
        <v>18</v>
      </c>
      <c r="D48" s="39">
        <f>E48+F48+H48</f>
        <v>0</v>
      </c>
      <c r="E48" s="39">
        <v>0</v>
      </c>
      <c r="F48" s="39">
        <v>0</v>
      </c>
      <c r="G48" s="39">
        <v>0</v>
      </c>
      <c r="H48" s="39">
        <v>0</v>
      </c>
      <c r="I48" s="37">
        <v>0</v>
      </c>
      <c r="J48" s="37">
        <v>0</v>
      </c>
      <c r="K48" s="37">
        <v>0</v>
      </c>
    </row>
    <row r="49" spans="1:14" ht="75" x14ac:dyDescent="0.3">
      <c r="A49" s="160"/>
      <c r="B49" s="163"/>
      <c r="C49" s="40" t="s">
        <v>137</v>
      </c>
      <c r="D49" s="39">
        <f>E49+F49+H49</f>
        <v>0</v>
      </c>
      <c r="E49" s="39">
        <f t="shared" ref="E49:H51" si="7">E78</f>
        <v>0</v>
      </c>
      <c r="F49" s="39">
        <f t="shared" si="7"/>
        <v>0</v>
      </c>
      <c r="G49" s="39">
        <f t="shared" si="7"/>
        <v>0</v>
      </c>
      <c r="H49" s="39">
        <f t="shared" si="7"/>
        <v>0</v>
      </c>
      <c r="I49" s="37">
        <v>0</v>
      </c>
      <c r="J49" s="37">
        <v>0</v>
      </c>
      <c r="K49" s="37">
        <v>0</v>
      </c>
    </row>
    <row r="50" spans="1:14" ht="56.25" x14ac:dyDescent="0.3">
      <c r="A50" s="160"/>
      <c r="B50" s="163"/>
      <c r="C50" s="38" t="s">
        <v>33</v>
      </c>
      <c r="D50" s="39">
        <f>D740</f>
        <v>0</v>
      </c>
      <c r="E50" s="39">
        <f t="shared" si="7"/>
        <v>0</v>
      </c>
      <c r="F50" s="39">
        <f t="shared" si="7"/>
        <v>0</v>
      </c>
      <c r="G50" s="39">
        <f t="shared" si="7"/>
        <v>0</v>
      </c>
      <c r="H50" s="39">
        <f t="shared" si="7"/>
        <v>0</v>
      </c>
      <c r="I50" s="37">
        <v>0</v>
      </c>
      <c r="J50" s="37">
        <v>0</v>
      </c>
      <c r="K50" s="37">
        <v>0</v>
      </c>
    </row>
    <row r="51" spans="1:14" ht="93.75" x14ac:dyDescent="0.3">
      <c r="A51" s="160"/>
      <c r="B51" s="163"/>
      <c r="C51" s="40" t="s">
        <v>138</v>
      </c>
      <c r="D51" s="39">
        <f>E51+F51+H51</f>
        <v>0</v>
      </c>
      <c r="E51" s="39">
        <f t="shared" si="7"/>
        <v>0</v>
      </c>
      <c r="F51" s="39">
        <f t="shared" si="7"/>
        <v>0</v>
      </c>
      <c r="G51" s="39">
        <f t="shared" si="7"/>
        <v>0</v>
      </c>
      <c r="H51" s="39">
        <f t="shared" si="7"/>
        <v>0</v>
      </c>
      <c r="I51" s="37">
        <v>0</v>
      </c>
      <c r="J51" s="37">
        <v>0</v>
      </c>
      <c r="K51" s="37">
        <v>0</v>
      </c>
    </row>
    <row r="52" spans="1:14" ht="37.5" x14ac:dyDescent="0.3">
      <c r="A52" s="160"/>
      <c r="B52" s="163"/>
      <c r="C52" s="38" t="s">
        <v>20</v>
      </c>
      <c r="D52" s="39">
        <f>D469+D742</f>
        <v>82945.100000000006</v>
      </c>
      <c r="E52" s="39">
        <f>E469+E742</f>
        <v>0</v>
      </c>
      <c r="F52" s="39">
        <f>F469+F742</f>
        <v>0</v>
      </c>
      <c r="G52" s="39">
        <f>G469+G742</f>
        <v>0</v>
      </c>
      <c r="H52" s="39">
        <f>H469+H742</f>
        <v>0</v>
      </c>
      <c r="I52" s="37">
        <f>G52/D52*100</f>
        <v>0</v>
      </c>
      <c r="J52" s="37" t="e">
        <f>H52/E52*100</f>
        <v>#DIV/0!</v>
      </c>
      <c r="K52" s="37" t="e">
        <f>G52/F52*100</f>
        <v>#DIV/0!</v>
      </c>
    </row>
    <row r="53" spans="1:14" ht="56.25" x14ac:dyDescent="0.3">
      <c r="A53" s="161"/>
      <c r="B53" s="164"/>
      <c r="C53" s="38" t="s">
        <v>21</v>
      </c>
      <c r="D53" s="39">
        <v>0</v>
      </c>
      <c r="E53" s="39">
        <f>E470+E743</f>
        <v>0</v>
      </c>
      <c r="F53" s="39">
        <f>F470+F743</f>
        <v>0</v>
      </c>
      <c r="G53" s="39">
        <v>0</v>
      </c>
      <c r="H53" s="39">
        <v>0</v>
      </c>
      <c r="I53" s="37">
        <v>0</v>
      </c>
      <c r="J53" s="37">
        <v>0</v>
      </c>
      <c r="K53" s="37">
        <v>0</v>
      </c>
    </row>
    <row r="54" spans="1:14" x14ac:dyDescent="0.3">
      <c r="A54" s="165" t="s">
        <v>143</v>
      </c>
      <c r="B54" s="153" t="s">
        <v>144</v>
      </c>
      <c r="C54" s="35" t="s">
        <v>136</v>
      </c>
      <c r="D54" s="36">
        <f>D55+D57+D59+D60</f>
        <v>779598.1</v>
      </c>
      <c r="E54" s="36">
        <f>E55+E57+E59+E60</f>
        <v>781187</v>
      </c>
      <c r="F54" s="36">
        <f>F55+F57+F59+F60</f>
        <v>746228.4</v>
      </c>
      <c r="G54" s="36">
        <f>G55+G57+G59+G60</f>
        <v>443758.00000000012</v>
      </c>
      <c r="H54" s="36">
        <f>H55+H57+H59+H60</f>
        <v>443994.3000000001</v>
      </c>
      <c r="I54" s="37">
        <f>G54/D54*100</f>
        <v>56.921380388176942</v>
      </c>
      <c r="J54" s="37">
        <f>G54/E54*100</f>
        <v>56.805604803971413</v>
      </c>
      <c r="K54" s="37">
        <f>G54/F54*100</f>
        <v>59.466779875973643</v>
      </c>
      <c r="L54" s="44"/>
      <c r="M54" s="44"/>
      <c r="N54" s="44"/>
    </row>
    <row r="55" spans="1:14" x14ac:dyDescent="0.3">
      <c r="A55" s="166"/>
      <c r="B55" s="154"/>
      <c r="C55" s="38" t="s">
        <v>18</v>
      </c>
      <c r="D55" s="39">
        <f t="shared" ref="D55:H58" si="8">D63+D70</f>
        <v>779023.6</v>
      </c>
      <c r="E55" s="39">
        <f t="shared" si="8"/>
        <v>780612.5</v>
      </c>
      <c r="F55" s="39">
        <f t="shared" si="8"/>
        <v>745653.9</v>
      </c>
      <c r="G55" s="39">
        <f t="shared" si="8"/>
        <v>443758.00000000012</v>
      </c>
      <c r="H55" s="39">
        <f t="shared" si="8"/>
        <v>443994.3000000001</v>
      </c>
      <c r="I55" s="37">
        <f>G55/D55*100</f>
        <v>56.963357721126819</v>
      </c>
      <c r="J55" s="37">
        <f>G55/E55*100</f>
        <v>56.847411487774039</v>
      </c>
      <c r="K55" s="37">
        <f>G55/F55*100</f>
        <v>59.512596930023442</v>
      </c>
    </row>
    <row r="56" spans="1:14" ht="75" x14ac:dyDescent="0.3">
      <c r="A56" s="166"/>
      <c r="B56" s="154"/>
      <c r="C56" s="40" t="s">
        <v>137</v>
      </c>
      <c r="D56" s="39">
        <f t="shared" si="8"/>
        <v>300</v>
      </c>
      <c r="E56" s="39">
        <f t="shared" si="8"/>
        <v>300</v>
      </c>
      <c r="F56" s="39">
        <f t="shared" si="8"/>
        <v>300</v>
      </c>
      <c r="G56" s="39">
        <f t="shared" si="8"/>
        <v>0</v>
      </c>
      <c r="H56" s="39">
        <f t="shared" si="8"/>
        <v>0</v>
      </c>
      <c r="I56" s="37">
        <f>G56/D56*100</f>
        <v>0</v>
      </c>
      <c r="J56" s="37">
        <f>G56/E56*100</f>
        <v>0</v>
      </c>
      <c r="K56" s="37">
        <f>G56/F56*100</f>
        <v>0</v>
      </c>
    </row>
    <row r="57" spans="1:14" ht="56.25" x14ac:dyDescent="0.3">
      <c r="A57" s="166"/>
      <c r="B57" s="154"/>
      <c r="C57" s="38" t="s">
        <v>33</v>
      </c>
      <c r="D57" s="39">
        <f t="shared" si="8"/>
        <v>574.5</v>
      </c>
      <c r="E57" s="39">
        <f t="shared" si="8"/>
        <v>574.5</v>
      </c>
      <c r="F57" s="39">
        <f t="shared" si="8"/>
        <v>574.5</v>
      </c>
      <c r="G57" s="39">
        <f t="shared" si="8"/>
        <v>0</v>
      </c>
      <c r="H57" s="39">
        <f t="shared" si="8"/>
        <v>0</v>
      </c>
      <c r="I57" s="37">
        <f>G57/D57*100</f>
        <v>0</v>
      </c>
      <c r="J57" s="37">
        <f>G57/E57*100</f>
        <v>0</v>
      </c>
      <c r="K57" s="37">
        <f>G57/F57*100</f>
        <v>0</v>
      </c>
    </row>
    <row r="58" spans="1:14" ht="93.75" x14ac:dyDescent="0.3">
      <c r="A58" s="166"/>
      <c r="B58" s="154"/>
      <c r="C58" s="40" t="s">
        <v>138</v>
      </c>
      <c r="D58" s="39">
        <f t="shared" si="8"/>
        <v>574.5</v>
      </c>
      <c r="E58" s="39">
        <f t="shared" si="8"/>
        <v>574.5</v>
      </c>
      <c r="F58" s="39">
        <f t="shared" si="8"/>
        <v>574.5</v>
      </c>
      <c r="G58" s="39">
        <f t="shared" si="8"/>
        <v>0</v>
      </c>
      <c r="H58" s="39">
        <f t="shared" si="8"/>
        <v>0</v>
      </c>
      <c r="I58" s="37">
        <f>G58/D58*100</f>
        <v>0</v>
      </c>
      <c r="J58" s="37">
        <f>G58/E58*100</f>
        <v>0</v>
      </c>
      <c r="K58" s="37">
        <f>G58/F58*100</f>
        <v>0</v>
      </c>
    </row>
    <row r="59" spans="1:14" ht="37.5" x14ac:dyDescent="0.3">
      <c r="A59" s="166"/>
      <c r="B59" s="154"/>
      <c r="C59" s="38" t="s">
        <v>20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7">
        <v>0</v>
      </c>
      <c r="J59" s="37">
        <v>0</v>
      </c>
      <c r="K59" s="37">
        <v>0</v>
      </c>
    </row>
    <row r="60" spans="1:14" ht="56.25" x14ac:dyDescent="0.3">
      <c r="A60" s="167"/>
      <c r="B60" s="155"/>
      <c r="C60" s="38" t="s">
        <v>21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7">
        <v>0</v>
      </c>
      <c r="J60" s="37">
        <v>0</v>
      </c>
      <c r="K60" s="37">
        <v>0</v>
      </c>
    </row>
    <row r="61" spans="1:14" x14ac:dyDescent="0.3">
      <c r="A61" s="41"/>
      <c r="B61" s="156" t="s">
        <v>22</v>
      </c>
      <c r="C61" s="157"/>
      <c r="D61" s="157"/>
      <c r="E61" s="157"/>
      <c r="F61" s="158"/>
      <c r="G61" s="42"/>
      <c r="H61" s="43"/>
      <c r="I61" s="37"/>
      <c r="J61" s="37"/>
      <c r="K61" s="37"/>
    </row>
    <row r="62" spans="1:14" x14ac:dyDescent="0.3">
      <c r="A62" s="159"/>
      <c r="B62" s="153" t="s">
        <v>145</v>
      </c>
      <c r="C62" s="45" t="s">
        <v>146</v>
      </c>
      <c r="D62" s="36">
        <f>D63+D65+D67+D68</f>
        <v>762481.9</v>
      </c>
      <c r="E62" s="36">
        <f>E63+E65+E67+E68</f>
        <v>764070.8</v>
      </c>
      <c r="F62" s="36">
        <f>F63+F65+F67+F68</f>
        <v>733608.9</v>
      </c>
      <c r="G62" s="36">
        <f>G63+G65+G67+G68</f>
        <v>438087.60000000009</v>
      </c>
      <c r="H62" s="36">
        <f>H63+H65+H67+H68</f>
        <v>438087.60000000009</v>
      </c>
      <c r="I62" s="37">
        <f>G62/D62*100</f>
        <v>57.455475336529318</v>
      </c>
      <c r="J62" s="37">
        <f>G62/E62*100</f>
        <v>57.335995564808925</v>
      </c>
      <c r="K62" s="37">
        <f>G62/F62*100</f>
        <v>59.716778245193055</v>
      </c>
    </row>
    <row r="63" spans="1:14" x14ac:dyDescent="0.3">
      <c r="A63" s="160"/>
      <c r="B63" s="154"/>
      <c r="C63" s="46" t="s">
        <v>18</v>
      </c>
      <c r="D63" s="39">
        <f>D77+D126+D210+D266+D301+D350+D423+D444+D451</f>
        <v>762481.9</v>
      </c>
      <c r="E63" s="39">
        <f>E77+E126+E210+E266+E301+E350+E423+E444+E451</f>
        <v>764070.8</v>
      </c>
      <c r="F63" s="39">
        <f>F77+F126+F210+F266+F301+F350+F423+F444+F451</f>
        <v>733608.9</v>
      </c>
      <c r="G63" s="39">
        <f>G77+G126+G210+G266+G301+G350+G423+G444+G451</f>
        <v>438087.60000000009</v>
      </c>
      <c r="H63" s="39">
        <f>H77+H126+H210+H266+H301+H350+H423+H444+H451</f>
        <v>438087.60000000009</v>
      </c>
      <c r="I63" s="37">
        <f>G63/D63*100</f>
        <v>57.455475336529318</v>
      </c>
      <c r="J63" s="37">
        <f>G63/E63*100</f>
        <v>57.335995564808925</v>
      </c>
      <c r="K63" s="37">
        <f>G63/F63*100</f>
        <v>59.716778245193055</v>
      </c>
    </row>
    <row r="64" spans="1:14" ht="75" x14ac:dyDescent="0.3">
      <c r="A64" s="160"/>
      <c r="B64" s="154"/>
      <c r="C64" s="47" t="s">
        <v>137</v>
      </c>
      <c r="D64" s="39">
        <f>D302+D452</f>
        <v>0</v>
      </c>
      <c r="E64" s="39">
        <f>E302+E452</f>
        <v>0</v>
      </c>
      <c r="F64" s="39">
        <f>F302+F452</f>
        <v>0</v>
      </c>
      <c r="G64" s="39">
        <f>G302+G452</f>
        <v>0</v>
      </c>
      <c r="H64" s="39">
        <f>H302+H452</f>
        <v>0</v>
      </c>
      <c r="I64" s="37" t="e">
        <f>G64/D64*100</f>
        <v>#DIV/0!</v>
      </c>
      <c r="J64" s="37" t="e">
        <f>G64/E64*100</f>
        <v>#DIV/0!</v>
      </c>
      <c r="K64" s="37" t="e">
        <f>G64/F64*100</f>
        <v>#DIV/0!</v>
      </c>
    </row>
    <row r="65" spans="1:11" ht="56.25" x14ac:dyDescent="0.3">
      <c r="A65" s="160"/>
      <c r="B65" s="154"/>
      <c r="C65" s="46" t="s">
        <v>33</v>
      </c>
      <c r="D65" s="39">
        <f>D79+D128+D212+D268+D303+D352+D425+D446+D453</f>
        <v>0</v>
      </c>
      <c r="E65" s="39">
        <f>E79+E128+E212+E268+E303+E352+E425+E446+E453</f>
        <v>0</v>
      </c>
      <c r="F65" s="39">
        <f>F79+F128+F212+F268+F303+F352+F425+F446+F453</f>
        <v>0</v>
      </c>
      <c r="G65" s="39">
        <f>G79+G128+G212+G268+G303+G352+G425+G446+G453</f>
        <v>0</v>
      </c>
      <c r="H65" s="39">
        <f>H79+H128+H212+H268+H303+H352+H425+H446+H453</f>
        <v>0</v>
      </c>
      <c r="I65" s="37" t="e">
        <f>G65/D65*100</f>
        <v>#DIV/0!</v>
      </c>
      <c r="J65" s="37" t="e">
        <f>G65/E65*100</f>
        <v>#DIV/0!</v>
      </c>
      <c r="K65" s="37" t="e">
        <f>G65/F65*100</f>
        <v>#DIV/0!</v>
      </c>
    </row>
    <row r="66" spans="1:11" ht="93.75" x14ac:dyDescent="0.3">
      <c r="A66" s="160"/>
      <c r="B66" s="154"/>
      <c r="C66" s="47" t="s">
        <v>138</v>
      </c>
      <c r="D66" s="39">
        <f>D304+D454</f>
        <v>0</v>
      </c>
      <c r="E66" s="39">
        <f>E304+E454</f>
        <v>0</v>
      </c>
      <c r="F66" s="39">
        <f>F304+F454</f>
        <v>0</v>
      </c>
      <c r="G66" s="39">
        <f>G304+G454</f>
        <v>0</v>
      </c>
      <c r="H66" s="39">
        <f>H304+H454</f>
        <v>0</v>
      </c>
      <c r="I66" s="37" t="e">
        <f>G66/D66*100</f>
        <v>#DIV/0!</v>
      </c>
      <c r="J66" s="37" t="e">
        <f>G66/E66*100</f>
        <v>#DIV/0!</v>
      </c>
      <c r="K66" s="37" t="e">
        <f>G66/F66*100</f>
        <v>#DIV/0!</v>
      </c>
    </row>
    <row r="67" spans="1:11" ht="37.5" x14ac:dyDescent="0.3">
      <c r="A67" s="160"/>
      <c r="B67" s="154"/>
      <c r="C67" s="46" t="s">
        <v>20</v>
      </c>
      <c r="D67" s="39">
        <v>0</v>
      </c>
      <c r="E67" s="39">
        <v>0</v>
      </c>
      <c r="F67" s="39">
        <f>F81+F130+F214+F270+F305+F354+F427+F448+F455</f>
        <v>0</v>
      </c>
      <c r="G67" s="39">
        <v>0</v>
      </c>
      <c r="H67" s="39">
        <v>0</v>
      </c>
      <c r="I67" s="37">
        <v>0</v>
      </c>
      <c r="J67" s="37">
        <v>0</v>
      </c>
      <c r="K67" s="37">
        <v>0</v>
      </c>
    </row>
    <row r="68" spans="1:11" ht="56.25" x14ac:dyDescent="0.3">
      <c r="A68" s="160"/>
      <c r="B68" s="155"/>
      <c r="C68" s="46" t="s">
        <v>21</v>
      </c>
      <c r="D68" s="39">
        <f>D82+D131+D215+D271+D306+D355+D428+D449+D456</f>
        <v>0</v>
      </c>
      <c r="E68" s="39">
        <f>E82+E131+E215+E271+E306+E355+E428+E449+E456</f>
        <v>0</v>
      </c>
      <c r="F68" s="39">
        <f>F82+F131+F215+F271+F306+F355+F428+F449+F456</f>
        <v>0</v>
      </c>
      <c r="G68" s="39">
        <f>G82+G131+G215+G271+G306+G355+G428+G449+G456</f>
        <v>0</v>
      </c>
      <c r="H68" s="39">
        <f>H82+H131+H215+H271+H306+H355+H428+H449+H456</f>
        <v>0</v>
      </c>
      <c r="I68" s="37">
        <v>0</v>
      </c>
      <c r="J68" s="37">
        <v>0</v>
      </c>
      <c r="K68" s="37">
        <v>0</v>
      </c>
    </row>
    <row r="69" spans="1:11" x14ac:dyDescent="0.3">
      <c r="A69" s="160"/>
      <c r="B69" s="153" t="s">
        <v>147</v>
      </c>
      <c r="C69" s="45" t="s">
        <v>146</v>
      </c>
      <c r="D69" s="36">
        <f>D70+D72+D74+D75</f>
        <v>17116.2</v>
      </c>
      <c r="E69" s="36">
        <f>E70+E72+E74+E75</f>
        <v>17116.2</v>
      </c>
      <c r="F69" s="36">
        <f>F70+F72+F74+F75</f>
        <v>12619.5</v>
      </c>
      <c r="G69" s="36">
        <f>G70+G72+G74+G75</f>
        <v>5670.4</v>
      </c>
      <c r="H69" s="36">
        <f>H70+H72+H74+H75</f>
        <v>5906.7</v>
      </c>
      <c r="I69" s="37">
        <f>G69/D69*100</f>
        <v>33.128848693051019</v>
      </c>
      <c r="J69" s="37">
        <f>G69/E69*100</f>
        <v>33.128848693051019</v>
      </c>
      <c r="K69" s="37">
        <f>G69/F69*100</f>
        <v>44.933634454613895</v>
      </c>
    </row>
    <row r="70" spans="1:11" x14ac:dyDescent="0.3">
      <c r="A70" s="160"/>
      <c r="B70" s="154"/>
      <c r="C70" s="46" t="s">
        <v>18</v>
      </c>
      <c r="D70" s="39">
        <f t="shared" ref="D70:H75" si="9">D217+D273+D357+D458</f>
        <v>16541.7</v>
      </c>
      <c r="E70" s="39">
        <f t="shared" si="9"/>
        <v>16541.7</v>
      </c>
      <c r="F70" s="39">
        <f t="shared" si="9"/>
        <v>12045</v>
      </c>
      <c r="G70" s="39">
        <f t="shared" si="9"/>
        <v>5670.4</v>
      </c>
      <c r="H70" s="39">
        <f t="shared" si="9"/>
        <v>5906.7</v>
      </c>
      <c r="I70" s="37">
        <f>G70/D70*100</f>
        <v>34.279427144731187</v>
      </c>
      <c r="J70" s="37">
        <f>G70/E70*100</f>
        <v>34.279427144731187</v>
      </c>
      <c r="K70" s="37">
        <f>G70/F70*100</f>
        <v>47.076795350767952</v>
      </c>
    </row>
    <row r="71" spans="1:11" ht="75" x14ac:dyDescent="0.3">
      <c r="A71" s="160"/>
      <c r="B71" s="154"/>
      <c r="C71" s="47" t="s">
        <v>137</v>
      </c>
      <c r="D71" s="39">
        <f t="shared" si="9"/>
        <v>300</v>
      </c>
      <c r="E71" s="39">
        <f t="shared" si="9"/>
        <v>300</v>
      </c>
      <c r="F71" s="39">
        <f t="shared" si="9"/>
        <v>300</v>
      </c>
      <c r="G71" s="39">
        <f t="shared" si="9"/>
        <v>0</v>
      </c>
      <c r="H71" s="39">
        <f t="shared" si="9"/>
        <v>0</v>
      </c>
      <c r="I71" s="37">
        <f>G71/D71*100</f>
        <v>0</v>
      </c>
      <c r="J71" s="37">
        <f>G71/E71*100</f>
        <v>0</v>
      </c>
      <c r="K71" s="37">
        <f>G71/F71*100</f>
        <v>0</v>
      </c>
    </row>
    <row r="72" spans="1:11" ht="56.25" x14ac:dyDescent="0.3">
      <c r="A72" s="160"/>
      <c r="B72" s="154"/>
      <c r="C72" s="46" t="s">
        <v>33</v>
      </c>
      <c r="D72" s="39">
        <f t="shared" si="9"/>
        <v>574.5</v>
      </c>
      <c r="E72" s="39">
        <f t="shared" si="9"/>
        <v>574.5</v>
      </c>
      <c r="F72" s="39">
        <f t="shared" si="9"/>
        <v>574.5</v>
      </c>
      <c r="G72" s="39">
        <f t="shared" si="9"/>
        <v>0</v>
      </c>
      <c r="H72" s="39">
        <f t="shared" si="9"/>
        <v>0</v>
      </c>
      <c r="I72" s="37">
        <f>G72/D72*100</f>
        <v>0</v>
      </c>
      <c r="J72" s="37">
        <f>G72/E72*100</f>
        <v>0</v>
      </c>
      <c r="K72" s="37">
        <f>G72/F72*100</f>
        <v>0</v>
      </c>
    </row>
    <row r="73" spans="1:11" ht="93.75" x14ac:dyDescent="0.3">
      <c r="A73" s="160"/>
      <c r="B73" s="154"/>
      <c r="C73" s="47" t="s">
        <v>138</v>
      </c>
      <c r="D73" s="39">
        <f t="shared" si="9"/>
        <v>574.5</v>
      </c>
      <c r="E73" s="39">
        <f t="shared" si="9"/>
        <v>574.5</v>
      </c>
      <c r="F73" s="39">
        <f t="shared" si="9"/>
        <v>574.5</v>
      </c>
      <c r="G73" s="39">
        <f t="shared" si="9"/>
        <v>0</v>
      </c>
      <c r="H73" s="39">
        <f t="shared" si="9"/>
        <v>0</v>
      </c>
      <c r="I73" s="37">
        <f>G73/D73*100</f>
        <v>0</v>
      </c>
      <c r="J73" s="37">
        <f>G73/E73*100</f>
        <v>0</v>
      </c>
      <c r="K73" s="37">
        <f>G73/F73*100</f>
        <v>0</v>
      </c>
    </row>
    <row r="74" spans="1:11" ht="37.5" x14ac:dyDescent="0.3">
      <c r="A74" s="160"/>
      <c r="B74" s="154"/>
      <c r="C74" s="46" t="s">
        <v>20</v>
      </c>
      <c r="D74" s="39">
        <f t="shared" si="9"/>
        <v>0</v>
      </c>
      <c r="E74" s="39">
        <f t="shared" si="9"/>
        <v>0</v>
      </c>
      <c r="F74" s="39">
        <f t="shared" si="9"/>
        <v>0</v>
      </c>
      <c r="G74" s="39">
        <f t="shared" si="9"/>
        <v>0</v>
      </c>
      <c r="H74" s="39">
        <f t="shared" si="9"/>
        <v>0</v>
      </c>
      <c r="I74" s="37">
        <v>0</v>
      </c>
      <c r="J74" s="37">
        <v>0</v>
      </c>
      <c r="K74" s="37">
        <v>0</v>
      </c>
    </row>
    <row r="75" spans="1:11" ht="56.25" x14ac:dyDescent="0.3">
      <c r="A75" s="160"/>
      <c r="B75" s="155"/>
      <c r="C75" s="46" t="s">
        <v>21</v>
      </c>
      <c r="D75" s="39">
        <f t="shared" si="9"/>
        <v>0</v>
      </c>
      <c r="E75" s="39">
        <f t="shared" si="9"/>
        <v>0</v>
      </c>
      <c r="F75" s="39">
        <f t="shared" si="9"/>
        <v>0</v>
      </c>
      <c r="G75" s="39">
        <f t="shared" si="9"/>
        <v>0</v>
      </c>
      <c r="H75" s="39">
        <f t="shared" si="9"/>
        <v>0</v>
      </c>
      <c r="I75" s="37">
        <v>0</v>
      </c>
      <c r="J75" s="37">
        <v>0</v>
      </c>
      <c r="K75" s="37">
        <v>0</v>
      </c>
    </row>
    <row r="76" spans="1:11" x14ac:dyDescent="0.3">
      <c r="A76" s="165" t="s">
        <v>148</v>
      </c>
      <c r="B76" s="153" t="s">
        <v>145</v>
      </c>
      <c r="C76" s="45" t="s">
        <v>136</v>
      </c>
      <c r="D76" s="36">
        <f>D77+D79+D81+D82</f>
        <v>499</v>
      </c>
      <c r="E76" s="36">
        <f>E77+E79+E81+E82</f>
        <v>499</v>
      </c>
      <c r="F76" s="36">
        <f>F77+F79+F81+F82</f>
        <v>499</v>
      </c>
      <c r="G76" s="36">
        <f>G77+G79+G81+G82</f>
        <v>220</v>
      </c>
      <c r="H76" s="36">
        <f>H77+H79+H81+H82</f>
        <v>220</v>
      </c>
      <c r="I76" s="37">
        <f>G76/D76*100</f>
        <v>44.08817635270541</v>
      </c>
      <c r="J76" s="37">
        <f>G76/E76*100</f>
        <v>44.08817635270541</v>
      </c>
      <c r="K76" s="37">
        <f>G76/F76*100</f>
        <v>44.08817635270541</v>
      </c>
    </row>
    <row r="77" spans="1:11" x14ac:dyDescent="0.3">
      <c r="A77" s="166"/>
      <c r="B77" s="154"/>
      <c r="C77" s="46" t="s">
        <v>18</v>
      </c>
      <c r="D77" s="39">
        <f>D91+D98+D105+D112+D119+D84</f>
        <v>499</v>
      </c>
      <c r="E77" s="39">
        <f>E91+E98+E105+E112+E119+E84</f>
        <v>499</v>
      </c>
      <c r="F77" s="39">
        <f>F91+F98+F105+F112+F119+F84</f>
        <v>499</v>
      </c>
      <c r="G77" s="39">
        <f>G91+G98+G105+G112+G119+G84</f>
        <v>220</v>
      </c>
      <c r="H77" s="39">
        <f>H91+H98+H105+H112+H119+H84</f>
        <v>220</v>
      </c>
      <c r="I77" s="37">
        <f>G77/D77*100</f>
        <v>44.08817635270541</v>
      </c>
      <c r="J77" s="37">
        <f>G77/E77*100</f>
        <v>44.08817635270541</v>
      </c>
      <c r="K77" s="37">
        <f>G77/F77*100</f>
        <v>44.08817635270541</v>
      </c>
    </row>
    <row r="78" spans="1:11" ht="75" x14ac:dyDescent="0.3">
      <c r="A78" s="166"/>
      <c r="B78" s="154"/>
      <c r="C78" s="47" t="s">
        <v>137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7">
        <v>0</v>
      </c>
      <c r="J78" s="37">
        <v>0</v>
      </c>
      <c r="K78" s="37">
        <v>0</v>
      </c>
    </row>
    <row r="79" spans="1:11" ht="56.25" x14ac:dyDescent="0.3">
      <c r="A79" s="166"/>
      <c r="B79" s="154"/>
      <c r="C79" s="46" t="s">
        <v>33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7">
        <v>0</v>
      </c>
      <c r="J79" s="37">
        <v>0</v>
      </c>
      <c r="K79" s="37">
        <v>0</v>
      </c>
    </row>
    <row r="80" spans="1:11" ht="93.75" x14ac:dyDescent="0.3">
      <c r="A80" s="166"/>
      <c r="B80" s="154"/>
      <c r="C80" s="47" t="s">
        <v>138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7">
        <v>0</v>
      </c>
      <c r="J80" s="37">
        <v>0</v>
      </c>
      <c r="K80" s="37">
        <v>0</v>
      </c>
    </row>
    <row r="81" spans="1:11" ht="37.5" x14ac:dyDescent="0.3">
      <c r="A81" s="166"/>
      <c r="B81" s="154"/>
      <c r="C81" s="46" t="s">
        <v>20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7">
        <v>0</v>
      </c>
      <c r="J81" s="37">
        <v>0</v>
      </c>
      <c r="K81" s="37">
        <v>0</v>
      </c>
    </row>
    <row r="82" spans="1:11" ht="56.25" x14ac:dyDescent="0.3">
      <c r="A82" s="167"/>
      <c r="B82" s="155"/>
      <c r="C82" s="46" t="s">
        <v>21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7">
        <v>0</v>
      </c>
      <c r="J82" s="37">
        <v>0</v>
      </c>
      <c r="K82" s="37">
        <v>0</v>
      </c>
    </row>
    <row r="83" spans="1:11" x14ac:dyDescent="0.3">
      <c r="A83" s="168" t="s">
        <v>149</v>
      </c>
      <c r="B83" s="153" t="s">
        <v>145</v>
      </c>
      <c r="C83" s="45" t="s">
        <v>136</v>
      </c>
      <c r="D83" s="36">
        <f>D84+D86+D88+D89</f>
        <v>50</v>
      </c>
      <c r="E83" s="36">
        <f>E84+E86+E88+E89</f>
        <v>50</v>
      </c>
      <c r="F83" s="36">
        <v>24.5</v>
      </c>
      <c r="G83" s="36">
        <f>G84+G86+G88+G89</f>
        <v>0</v>
      </c>
      <c r="H83" s="36">
        <f>H84+H86+H88+H89</f>
        <v>0</v>
      </c>
      <c r="I83" s="37">
        <f>G83/D83*100</f>
        <v>0</v>
      </c>
      <c r="J83" s="37">
        <f>G83/E83*100</f>
        <v>0</v>
      </c>
      <c r="K83" s="37">
        <f>G83/F83*100</f>
        <v>0</v>
      </c>
    </row>
    <row r="84" spans="1:11" x14ac:dyDescent="0.3">
      <c r="A84" s="169"/>
      <c r="B84" s="154"/>
      <c r="C84" s="46" t="s">
        <v>18</v>
      </c>
      <c r="D84" s="39">
        <v>50</v>
      </c>
      <c r="E84" s="39">
        <v>50</v>
      </c>
      <c r="F84" s="39">
        <v>50</v>
      </c>
      <c r="G84" s="39">
        <v>0</v>
      </c>
      <c r="H84" s="39">
        <v>0</v>
      </c>
      <c r="I84" s="37">
        <f>G84/D84*100</f>
        <v>0</v>
      </c>
      <c r="J84" s="37">
        <f>G84/E84*100</f>
        <v>0</v>
      </c>
      <c r="K84" s="37">
        <f>G84/F84*100</f>
        <v>0</v>
      </c>
    </row>
    <row r="85" spans="1:11" ht="75" x14ac:dyDescent="0.3">
      <c r="A85" s="169"/>
      <c r="B85" s="154"/>
      <c r="C85" s="47" t="s">
        <v>137</v>
      </c>
      <c r="D85" s="39">
        <v>0</v>
      </c>
      <c r="E85" s="39"/>
      <c r="F85" s="39">
        <v>0</v>
      </c>
      <c r="G85" s="39">
        <v>0</v>
      </c>
      <c r="H85" s="39">
        <v>0</v>
      </c>
      <c r="I85" s="37">
        <v>0</v>
      </c>
      <c r="J85" s="37">
        <v>0</v>
      </c>
      <c r="K85" s="37">
        <v>0</v>
      </c>
    </row>
    <row r="86" spans="1:11" ht="56.25" x14ac:dyDescent="0.3">
      <c r="A86" s="169"/>
      <c r="B86" s="154"/>
      <c r="C86" s="46" t="s">
        <v>33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</row>
    <row r="87" spans="1:11" ht="93.75" x14ac:dyDescent="0.3">
      <c r="A87" s="169"/>
      <c r="B87" s="154"/>
      <c r="C87" s="47" t="s">
        <v>138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</row>
    <row r="88" spans="1:11" ht="37.5" x14ac:dyDescent="0.3">
      <c r="A88" s="169"/>
      <c r="B88" s="154"/>
      <c r="C88" s="46" t="s">
        <v>20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</row>
    <row r="89" spans="1:11" ht="56.25" x14ac:dyDescent="0.3">
      <c r="A89" s="170"/>
      <c r="B89" s="155"/>
      <c r="C89" s="46" t="s">
        <v>21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</row>
    <row r="90" spans="1:11" x14ac:dyDescent="0.3">
      <c r="A90" s="150" t="s">
        <v>150</v>
      </c>
      <c r="B90" s="153" t="s">
        <v>145</v>
      </c>
      <c r="C90" s="45" t="s">
        <v>136</v>
      </c>
      <c r="D90" s="36">
        <f>D91+D93+D95+D96</f>
        <v>44.1</v>
      </c>
      <c r="E90" s="36">
        <f>E91+E93+E95+E96</f>
        <v>44.1</v>
      </c>
      <c r="F90" s="36">
        <f>F91+F93+F95+F96</f>
        <v>44.1</v>
      </c>
      <c r="G90" s="36">
        <f>G91+G93+G95+G96</f>
        <v>44</v>
      </c>
      <c r="H90" s="36">
        <f>H91+H93+H95+H96</f>
        <v>44</v>
      </c>
      <c r="I90" s="37">
        <f>G90/D90*100</f>
        <v>99.773242630385482</v>
      </c>
      <c r="J90" s="37">
        <f>G90/E90*100</f>
        <v>99.773242630385482</v>
      </c>
      <c r="K90" s="37">
        <f>G90/F90*100</f>
        <v>99.773242630385482</v>
      </c>
    </row>
    <row r="91" spans="1:11" x14ac:dyDescent="0.3">
      <c r="A91" s="151"/>
      <c r="B91" s="154"/>
      <c r="C91" s="46" t="s">
        <v>18</v>
      </c>
      <c r="D91" s="39">
        <v>44.1</v>
      </c>
      <c r="E91" s="39">
        <v>44.1</v>
      </c>
      <c r="F91" s="39">
        <v>44.1</v>
      </c>
      <c r="G91" s="39">
        <v>44</v>
      </c>
      <c r="H91" s="39">
        <v>44</v>
      </c>
      <c r="I91" s="37">
        <f>G91/D91*100</f>
        <v>99.773242630385482</v>
      </c>
      <c r="J91" s="37">
        <f>G91/E91*100</f>
        <v>99.773242630385482</v>
      </c>
      <c r="K91" s="37">
        <f>G91/F91*100</f>
        <v>99.773242630385482</v>
      </c>
    </row>
    <row r="92" spans="1:11" ht="75" x14ac:dyDescent="0.3">
      <c r="A92" s="151"/>
      <c r="B92" s="154"/>
      <c r="C92" s="47" t="s">
        <v>137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7">
        <v>0</v>
      </c>
      <c r="J92" s="37">
        <v>0</v>
      </c>
      <c r="K92" s="37">
        <v>0</v>
      </c>
    </row>
    <row r="93" spans="1:11" ht="56.25" x14ac:dyDescent="0.3">
      <c r="A93" s="151"/>
      <c r="B93" s="154"/>
      <c r="C93" s="46" t="s">
        <v>33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</row>
    <row r="94" spans="1:11" ht="93.75" x14ac:dyDescent="0.3">
      <c r="A94" s="151"/>
      <c r="B94" s="154"/>
      <c r="C94" s="47" t="s">
        <v>138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</row>
    <row r="95" spans="1:11" ht="37.5" x14ac:dyDescent="0.3">
      <c r="A95" s="151"/>
      <c r="B95" s="154"/>
      <c r="C95" s="46" t="s">
        <v>20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</row>
    <row r="96" spans="1:11" ht="56.25" x14ac:dyDescent="0.3">
      <c r="A96" s="152"/>
      <c r="B96" s="155"/>
      <c r="C96" s="46" t="s">
        <v>21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</row>
    <row r="97" spans="1:11" x14ac:dyDescent="0.3">
      <c r="A97" s="150" t="s">
        <v>151</v>
      </c>
      <c r="B97" s="153" t="s">
        <v>145</v>
      </c>
      <c r="C97" s="45" t="s">
        <v>136</v>
      </c>
      <c r="D97" s="36">
        <f>D98+D100+D102+D103</f>
        <v>225.4</v>
      </c>
      <c r="E97" s="36">
        <f>E98+E100+E102+E103</f>
        <v>225.4</v>
      </c>
      <c r="F97" s="36">
        <f>F98+F100+F102+F103</f>
        <v>225.4</v>
      </c>
      <c r="G97" s="36">
        <f>G98+G100+G102+G103</f>
        <v>60</v>
      </c>
      <c r="H97" s="36">
        <f>H98+H100+H102+H103</f>
        <v>60</v>
      </c>
      <c r="I97" s="37">
        <f>G97/D97*100</f>
        <v>26.619343389529725</v>
      </c>
      <c r="J97" s="37">
        <f>G97/E97*100</f>
        <v>26.619343389529725</v>
      </c>
      <c r="K97" s="37">
        <f>G97/F97*100</f>
        <v>26.619343389529725</v>
      </c>
    </row>
    <row r="98" spans="1:11" x14ac:dyDescent="0.3">
      <c r="A98" s="151"/>
      <c r="B98" s="154"/>
      <c r="C98" s="46" t="s">
        <v>18</v>
      </c>
      <c r="D98" s="39">
        <v>225.4</v>
      </c>
      <c r="E98" s="39">
        <v>225.4</v>
      </c>
      <c r="F98" s="39">
        <v>225.4</v>
      </c>
      <c r="G98" s="39">
        <v>60</v>
      </c>
      <c r="H98" s="39">
        <v>60</v>
      </c>
      <c r="I98" s="37">
        <f>G98/D98*100</f>
        <v>26.619343389529725</v>
      </c>
      <c r="J98" s="37">
        <f>G98/E98*100</f>
        <v>26.619343389529725</v>
      </c>
      <c r="K98" s="37">
        <f>G98/F98*100</f>
        <v>26.619343389529725</v>
      </c>
    </row>
    <row r="99" spans="1:11" ht="75" x14ac:dyDescent="0.3">
      <c r="A99" s="151"/>
      <c r="B99" s="154"/>
      <c r="C99" s="47" t="s">
        <v>137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</row>
    <row r="100" spans="1:11" ht="56.25" x14ac:dyDescent="0.3">
      <c r="A100" s="151"/>
      <c r="B100" s="154"/>
      <c r="C100" s="46" t="s">
        <v>33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</row>
    <row r="101" spans="1:11" ht="93.75" x14ac:dyDescent="0.3">
      <c r="A101" s="151"/>
      <c r="B101" s="154"/>
      <c r="C101" s="47" t="s">
        <v>138</v>
      </c>
      <c r="D101" s="39">
        <v>0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</row>
    <row r="102" spans="1:11" ht="37.5" x14ac:dyDescent="0.3">
      <c r="A102" s="151"/>
      <c r="B102" s="154"/>
      <c r="C102" s="46" t="s">
        <v>20</v>
      </c>
      <c r="D102" s="39">
        <v>0</v>
      </c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</row>
    <row r="103" spans="1:11" ht="56.25" x14ac:dyDescent="0.3">
      <c r="A103" s="152"/>
      <c r="B103" s="155"/>
      <c r="C103" s="46" t="s">
        <v>21</v>
      </c>
      <c r="D103" s="39">
        <v>0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</row>
    <row r="104" spans="1:11" x14ac:dyDescent="0.3">
      <c r="A104" s="150" t="s">
        <v>152</v>
      </c>
      <c r="B104" s="153" t="s">
        <v>145</v>
      </c>
      <c r="C104" s="45" t="s">
        <v>136</v>
      </c>
      <c r="D104" s="36">
        <f>D105+D107+D109+D110</f>
        <v>59</v>
      </c>
      <c r="E104" s="36">
        <f>E105+E107+E109+E110</f>
        <v>59</v>
      </c>
      <c r="F104" s="36">
        <f>F105+F107+F109+F110</f>
        <v>59</v>
      </c>
      <c r="G104" s="36">
        <f>G105+G107+G109+G110</f>
        <v>1.9</v>
      </c>
      <c r="H104" s="36">
        <f>H105+H107+H109+H110</f>
        <v>1.9</v>
      </c>
      <c r="I104" s="37">
        <f>G104/D104*100</f>
        <v>3.2203389830508473</v>
      </c>
      <c r="J104" s="37">
        <f>G104/E104*100</f>
        <v>3.2203389830508473</v>
      </c>
      <c r="K104" s="37">
        <f>G104/F104*100</f>
        <v>3.2203389830508473</v>
      </c>
    </row>
    <row r="105" spans="1:11" x14ac:dyDescent="0.3">
      <c r="A105" s="151"/>
      <c r="B105" s="154"/>
      <c r="C105" s="46" t="s">
        <v>18</v>
      </c>
      <c r="D105" s="39">
        <v>59</v>
      </c>
      <c r="E105" s="39">
        <v>59</v>
      </c>
      <c r="F105" s="39">
        <v>59</v>
      </c>
      <c r="G105" s="39">
        <v>1.9</v>
      </c>
      <c r="H105" s="39">
        <v>1.9</v>
      </c>
      <c r="I105" s="37">
        <f>G105/D105*100</f>
        <v>3.2203389830508473</v>
      </c>
      <c r="J105" s="37">
        <f>G105/E105*100</f>
        <v>3.2203389830508473</v>
      </c>
      <c r="K105" s="37">
        <f>G105/F105*100</f>
        <v>3.2203389830508473</v>
      </c>
    </row>
    <row r="106" spans="1:11" ht="75" x14ac:dyDescent="0.3">
      <c r="A106" s="151"/>
      <c r="B106" s="154"/>
      <c r="C106" s="47" t="s">
        <v>137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</row>
    <row r="107" spans="1:11" ht="56.25" x14ac:dyDescent="0.3">
      <c r="A107" s="151"/>
      <c r="B107" s="154"/>
      <c r="C107" s="46" t="s">
        <v>33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</row>
    <row r="108" spans="1:11" ht="93.75" x14ac:dyDescent="0.3">
      <c r="A108" s="151"/>
      <c r="B108" s="154"/>
      <c r="C108" s="47" t="s">
        <v>138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</row>
    <row r="109" spans="1:11" ht="37.5" x14ac:dyDescent="0.3">
      <c r="A109" s="151"/>
      <c r="B109" s="154"/>
      <c r="C109" s="46" t="s">
        <v>20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</row>
    <row r="110" spans="1:11" ht="56.25" x14ac:dyDescent="0.3">
      <c r="A110" s="152"/>
      <c r="B110" s="155"/>
      <c r="C110" s="46" t="s">
        <v>21</v>
      </c>
      <c r="D110" s="39">
        <v>0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</row>
    <row r="111" spans="1:11" x14ac:dyDescent="0.3">
      <c r="A111" s="150" t="s">
        <v>153</v>
      </c>
      <c r="B111" s="153" t="s">
        <v>145</v>
      </c>
      <c r="C111" s="45" t="s">
        <v>136</v>
      </c>
      <c r="D111" s="36">
        <f>D112+D114+D116+D117</f>
        <v>89.6</v>
      </c>
      <c r="E111" s="36">
        <f>E112+E114+E116+E117</f>
        <v>89.6</v>
      </c>
      <c r="F111" s="36">
        <f>F112+F114+F116+F117</f>
        <v>89.6</v>
      </c>
      <c r="G111" s="36">
        <f>G112+G114+G116+G117</f>
        <v>114.1</v>
      </c>
      <c r="H111" s="36">
        <f>H112+H114+H116+H117</f>
        <v>114.1</v>
      </c>
      <c r="I111" s="37">
        <f>G111/D111*100</f>
        <v>127.34375</v>
      </c>
      <c r="J111" s="37">
        <f>G111/E111*100</f>
        <v>127.34375</v>
      </c>
      <c r="K111" s="37">
        <f>G111/F111*100</f>
        <v>127.34375</v>
      </c>
    </row>
    <row r="112" spans="1:11" x14ac:dyDescent="0.3">
      <c r="A112" s="151"/>
      <c r="B112" s="154"/>
      <c r="C112" s="46" t="s">
        <v>18</v>
      </c>
      <c r="D112" s="39">
        <v>89.6</v>
      </c>
      <c r="E112" s="39">
        <v>89.6</v>
      </c>
      <c r="F112" s="39">
        <v>89.6</v>
      </c>
      <c r="G112" s="39">
        <v>114.1</v>
      </c>
      <c r="H112" s="39">
        <v>114.1</v>
      </c>
      <c r="I112" s="37">
        <f>G112/D112*100</f>
        <v>127.34375</v>
      </c>
      <c r="J112" s="37">
        <f>G112/E112*100</f>
        <v>127.34375</v>
      </c>
      <c r="K112" s="37">
        <f>G112/F112*100</f>
        <v>127.34375</v>
      </c>
    </row>
    <row r="113" spans="1:11" ht="75" x14ac:dyDescent="0.3">
      <c r="A113" s="151"/>
      <c r="B113" s="154"/>
      <c r="C113" s="47" t="s">
        <v>137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</row>
    <row r="114" spans="1:11" ht="56.25" x14ac:dyDescent="0.3">
      <c r="A114" s="151"/>
      <c r="B114" s="154"/>
      <c r="C114" s="46" t="s">
        <v>33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</row>
    <row r="115" spans="1:11" ht="93.75" x14ac:dyDescent="0.3">
      <c r="A115" s="151"/>
      <c r="B115" s="154"/>
      <c r="C115" s="47" t="s">
        <v>138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</row>
    <row r="116" spans="1:11" ht="37.5" x14ac:dyDescent="0.3">
      <c r="A116" s="151"/>
      <c r="B116" s="154"/>
      <c r="C116" s="46" t="s">
        <v>20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</row>
    <row r="117" spans="1:11" ht="56.25" x14ac:dyDescent="0.3">
      <c r="A117" s="152"/>
      <c r="B117" s="155"/>
      <c r="C117" s="46" t="s">
        <v>21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</row>
    <row r="118" spans="1:11" x14ac:dyDescent="0.3">
      <c r="A118" s="150" t="s">
        <v>154</v>
      </c>
      <c r="B118" s="153" t="s">
        <v>145</v>
      </c>
      <c r="C118" s="45" t="s">
        <v>136</v>
      </c>
      <c r="D118" s="36">
        <f>D119+D121+D123+D124</f>
        <v>30.9</v>
      </c>
      <c r="E118" s="36">
        <f>E119+E121+E123+E124</f>
        <v>30.9</v>
      </c>
      <c r="F118" s="36">
        <f>F119+F121+F123+F124</f>
        <v>30.9</v>
      </c>
      <c r="G118" s="36">
        <f>G119+G121+G123+G124</f>
        <v>0</v>
      </c>
      <c r="H118" s="36">
        <f>H119+H121+H123+H124</f>
        <v>0</v>
      </c>
      <c r="I118" s="37">
        <f>G118/D118*100</f>
        <v>0</v>
      </c>
      <c r="J118" s="37">
        <f>G118/E118*100</f>
        <v>0</v>
      </c>
      <c r="K118" s="37">
        <f>G118/F118*100</f>
        <v>0</v>
      </c>
    </row>
    <row r="119" spans="1:11" x14ac:dyDescent="0.3">
      <c r="A119" s="151"/>
      <c r="B119" s="154"/>
      <c r="C119" s="46" t="s">
        <v>18</v>
      </c>
      <c r="D119" s="39">
        <v>30.9</v>
      </c>
      <c r="E119" s="39">
        <v>30.9</v>
      </c>
      <c r="F119" s="39">
        <v>30.9</v>
      </c>
      <c r="G119" s="39">
        <v>0</v>
      </c>
      <c r="H119" s="39">
        <v>0</v>
      </c>
      <c r="I119" s="37">
        <f>G119/D119*100</f>
        <v>0</v>
      </c>
      <c r="J119" s="37">
        <f>G119/E119*100</f>
        <v>0</v>
      </c>
      <c r="K119" s="37">
        <f>G119/F119*100</f>
        <v>0</v>
      </c>
    </row>
    <row r="120" spans="1:11" ht="75" x14ac:dyDescent="0.3">
      <c r="A120" s="151"/>
      <c r="B120" s="154"/>
      <c r="C120" s="47" t="s">
        <v>137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</row>
    <row r="121" spans="1:11" ht="56.25" x14ac:dyDescent="0.3">
      <c r="A121" s="151"/>
      <c r="B121" s="154"/>
      <c r="C121" s="46" t="s">
        <v>33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</row>
    <row r="122" spans="1:11" ht="93.75" x14ac:dyDescent="0.3">
      <c r="A122" s="151"/>
      <c r="B122" s="154"/>
      <c r="C122" s="47" t="s">
        <v>138</v>
      </c>
      <c r="D122" s="39">
        <v>0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</row>
    <row r="123" spans="1:11" ht="37.5" x14ac:dyDescent="0.3">
      <c r="A123" s="151"/>
      <c r="B123" s="154"/>
      <c r="C123" s="46" t="s">
        <v>20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</row>
    <row r="124" spans="1:11" ht="56.25" x14ac:dyDescent="0.3">
      <c r="A124" s="152"/>
      <c r="B124" s="155"/>
      <c r="C124" s="46" t="s">
        <v>21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</row>
    <row r="125" spans="1:11" x14ac:dyDescent="0.3">
      <c r="A125" s="165" t="s">
        <v>155</v>
      </c>
      <c r="B125" s="153" t="s">
        <v>156</v>
      </c>
      <c r="C125" s="45" t="s">
        <v>136</v>
      </c>
      <c r="D125" s="36">
        <f>D126+D128+D130+D131</f>
        <v>13185</v>
      </c>
      <c r="E125" s="36">
        <f>E126+E128+E130+E131</f>
        <v>13185</v>
      </c>
      <c r="F125" s="36">
        <f>F126+F128+F130+F131</f>
        <v>13185</v>
      </c>
      <c r="G125" s="36">
        <f>G126+G128+G130+G131</f>
        <v>8086.0000000000009</v>
      </c>
      <c r="H125" s="36">
        <f>H126+H128+H130+H131</f>
        <v>8086.0000000000009</v>
      </c>
      <c r="I125" s="37">
        <f>G125/D125*100</f>
        <v>61.327265832385294</v>
      </c>
      <c r="J125" s="37">
        <f>G125/E125*100</f>
        <v>61.327265832385294</v>
      </c>
      <c r="K125" s="37">
        <f>G125/F125*100</f>
        <v>61.327265832385294</v>
      </c>
    </row>
    <row r="126" spans="1:11" x14ac:dyDescent="0.3">
      <c r="A126" s="166"/>
      <c r="B126" s="154"/>
      <c r="C126" s="46" t="s">
        <v>18</v>
      </c>
      <c r="D126" s="39">
        <f>D133+D140+D147+D154+D161+D168+D175+D182+D189+D196+D203</f>
        <v>13185</v>
      </c>
      <c r="E126" s="39">
        <f>E133+E140+E147+E154+E161+E168+E175+E182+E189+E196+E203</f>
        <v>13185</v>
      </c>
      <c r="F126" s="39">
        <f>F133+F140+F147+F154+F161+F168+F175+F182+F189+F196+F203</f>
        <v>13185</v>
      </c>
      <c r="G126" s="39">
        <f>G133+G140+G147+G154+G161+G168+G175+G182+G189+G196+G203</f>
        <v>8086.0000000000009</v>
      </c>
      <c r="H126" s="39">
        <f>H133+H140+H147+H154+H161+H168+H175+H182+H189+H196+H203</f>
        <v>8086.0000000000009</v>
      </c>
      <c r="I126" s="37">
        <f>G126/D126*100</f>
        <v>61.327265832385294</v>
      </c>
      <c r="J126" s="37">
        <f>G126/E126*100</f>
        <v>61.327265832385294</v>
      </c>
      <c r="K126" s="37">
        <f>G126/F126*100</f>
        <v>61.327265832385294</v>
      </c>
    </row>
    <row r="127" spans="1:11" ht="75" x14ac:dyDescent="0.3">
      <c r="A127" s="166"/>
      <c r="B127" s="154"/>
      <c r="C127" s="47" t="s">
        <v>137</v>
      </c>
      <c r="D127" s="39">
        <f>D134+D141+D148+D155+D162+D169+D176+D183+D190</f>
        <v>0</v>
      </c>
      <c r="E127" s="39">
        <f>E134+E141+E148+E155+E162+E169+E176+E183+E190</f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</row>
    <row r="128" spans="1:11" ht="56.25" x14ac:dyDescent="0.3">
      <c r="A128" s="166"/>
      <c r="B128" s="154"/>
      <c r="C128" s="46" t="s">
        <v>33</v>
      </c>
      <c r="D128" s="39">
        <f>D135+D142+D149+D156+D163+D170+D177+D184+D191</f>
        <v>0</v>
      </c>
      <c r="E128" s="39">
        <f>E135+E142+E149+E156+E163+E170+E177+E184+E191</f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</row>
    <row r="129" spans="1:11" ht="93.75" x14ac:dyDescent="0.3">
      <c r="A129" s="166"/>
      <c r="B129" s="154"/>
      <c r="C129" s="47" t="s">
        <v>138</v>
      </c>
      <c r="D129" s="39">
        <v>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</row>
    <row r="130" spans="1:11" ht="37.5" x14ac:dyDescent="0.3">
      <c r="A130" s="166"/>
      <c r="B130" s="154"/>
      <c r="C130" s="46" t="s">
        <v>20</v>
      </c>
      <c r="D130" s="39">
        <f>D137+D144+D151+D158+D165+D172+D179+D186+D193</f>
        <v>0</v>
      </c>
      <c r="E130" s="39">
        <f>E137+E144+E151+E158+E165+E172+E179+E186+E193</f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</row>
    <row r="131" spans="1:11" ht="56.25" x14ac:dyDescent="0.3">
      <c r="A131" s="167"/>
      <c r="B131" s="155"/>
      <c r="C131" s="46" t="s">
        <v>21</v>
      </c>
      <c r="D131" s="39">
        <f>D138+D145+D152+D159+D166+D173+D180+D187+D194</f>
        <v>0</v>
      </c>
      <c r="E131" s="39">
        <f>E138+E145+E152+E159+E166+E173+E180+E187+E194</f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</row>
    <row r="132" spans="1:11" x14ac:dyDescent="0.3">
      <c r="A132" s="150" t="s">
        <v>157</v>
      </c>
      <c r="B132" s="153" t="s">
        <v>145</v>
      </c>
      <c r="C132" s="45" t="s">
        <v>136</v>
      </c>
      <c r="D132" s="36">
        <f>D133+D135+D137+D138</f>
        <v>100</v>
      </c>
      <c r="E132" s="36">
        <f>E133+E135+E137+E138</f>
        <v>100</v>
      </c>
      <c r="F132" s="36">
        <f>F133+F135+F137+F138</f>
        <v>100</v>
      </c>
      <c r="G132" s="36">
        <f>G133+G135+G137+G138</f>
        <v>100</v>
      </c>
      <c r="H132" s="36">
        <f>H133+H135+H137+H138</f>
        <v>100</v>
      </c>
      <c r="I132" s="37">
        <f>G132/D132*100</f>
        <v>100</v>
      </c>
      <c r="J132" s="37">
        <f>G132/E132*100</f>
        <v>100</v>
      </c>
      <c r="K132" s="37">
        <f>G132/F132*100</f>
        <v>100</v>
      </c>
    </row>
    <row r="133" spans="1:11" x14ac:dyDescent="0.3">
      <c r="A133" s="151"/>
      <c r="B133" s="154"/>
      <c r="C133" s="46" t="s">
        <v>18</v>
      </c>
      <c r="D133" s="39">
        <v>100</v>
      </c>
      <c r="E133" s="39">
        <v>100</v>
      </c>
      <c r="F133" s="39">
        <v>100</v>
      </c>
      <c r="G133" s="39">
        <v>100</v>
      </c>
      <c r="H133" s="39">
        <v>100</v>
      </c>
      <c r="I133" s="37">
        <f>G133/D133*100</f>
        <v>100</v>
      </c>
      <c r="J133" s="37">
        <f>G133/E133*100</f>
        <v>100</v>
      </c>
      <c r="K133" s="37">
        <f>G133/F133*100</f>
        <v>100</v>
      </c>
    </row>
    <row r="134" spans="1:11" ht="75" x14ac:dyDescent="0.3">
      <c r="A134" s="151"/>
      <c r="B134" s="154"/>
      <c r="C134" s="47" t="s">
        <v>137</v>
      </c>
      <c r="D134" s="39">
        <v>0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</row>
    <row r="135" spans="1:11" ht="56.25" x14ac:dyDescent="0.3">
      <c r="A135" s="151"/>
      <c r="B135" s="154"/>
      <c r="C135" s="46" t="s">
        <v>33</v>
      </c>
      <c r="D135" s="39">
        <v>0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</row>
    <row r="136" spans="1:11" ht="93.75" x14ac:dyDescent="0.3">
      <c r="A136" s="151"/>
      <c r="B136" s="154"/>
      <c r="C136" s="47" t="s">
        <v>138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</row>
    <row r="137" spans="1:11" ht="37.5" x14ac:dyDescent="0.3">
      <c r="A137" s="151"/>
      <c r="B137" s="154"/>
      <c r="C137" s="46" t="s">
        <v>20</v>
      </c>
      <c r="D137" s="39">
        <v>0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</row>
    <row r="138" spans="1:11" ht="56.25" x14ac:dyDescent="0.3">
      <c r="A138" s="152"/>
      <c r="B138" s="155"/>
      <c r="C138" s="46" t="s">
        <v>21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</row>
    <row r="139" spans="1:11" x14ac:dyDescent="0.3">
      <c r="A139" s="150" t="s">
        <v>158</v>
      </c>
      <c r="B139" s="153" t="s">
        <v>145</v>
      </c>
      <c r="C139" s="45" t="s">
        <v>136</v>
      </c>
      <c r="D139" s="36">
        <f t="shared" ref="D139:K139" si="10">D140+D142+D144+D145</f>
        <v>10</v>
      </c>
      <c r="E139" s="36">
        <f t="shared" si="10"/>
        <v>10</v>
      </c>
      <c r="F139" s="36">
        <f t="shared" si="10"/>
        <v>10</v>
      </c>
      <c r="G139" s="36">
        <f t="shared" si="10"/>
        <v>0</v>
      </c>
      <c r="H139" s="36">
        <f t="shared" si="10"/>
        <v>0</v>
      </c>
      <c r="I139" s="36">
        <f t="shared" si="10"/>
        <v>0</v>
      </c>
      <c r="J139" s="36">
        <f t="shared" si="10"/>
        <v>0</v>
      </c>
      <c r="K139" s="36">
        <f t="shared" si="10"/>
        <v>0</v>
      </c>
    </row>
    <row r="140" spans="1:11" x14ac:dyDescent="0.3">
      <c r="A140" s="151"/>
      <c r="B140" s="154"/>
      <c r="C140" s="46" t="s">
        <v>18</v>
      </c>
      <c r="D140" s="39">
        <v>10</v>
      </c>
      <c r="E140" s="39">
        <v>10</v>
      </c>
      <c r="F140" s="39">
        <v>10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</row>
    <row r="141" spans="1:11" ht="75" x14ac:dyDescent="0.3">
      <c r="A141" s="151"/>
      <c r="B141" s="154"/>
      <c r="C141" s="47" t="s">
        <v>137</v>
      </c>
      <c r="D141" s="39">
        <v>0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</row>
    <row r="142" spans="1:11" ht="56.25" x14ac:dyDescent="0.3">
      <c r="A142" s="151"/>
      <c r="B142" s="154"/>
      <c r="C142" s="46" t="s">
        <v>33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</row>
    <row r="143" spans="1:11" ht="93.75" x14ac:dyDescent="0.3">
      <c r="A143" s="151"/>
      <c r="B143" s="154"/>
      <c r="C143" s="47" t="s">
        <v>138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</row>
    <row r="144" spans="1:11" ht="37.5" x14ac:dyDescent="0.3">
      <c r="A144" s="151"/>
      <c r="B144" s="154"/>
      <c r="C144" s="46" t="s">
        <v>20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</row>
    <row r="145" spans="1:11" ht="56.25" x14ac:dyDescent="0.3">
      <c r="A145" s="152"/>
      <c r="B145" s="155"/>
      <c r="C145" s="46" t="s">
        <v>21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</row>
    <row r="146" spans="1:11" x14ac:dyDescent="0.3">
      <c r="A146" s="150" t="s">
        <v>159</v>
      </c>
      <c r="B146" s="153" t="s">
        <v>145</v>
      </c>
      <c r="C146" s="45" t="s">
        <v>136</v>
      </c>
      <c r="D146" s="36">
        <f>D147+D149+D151+D152</f>
        <v>106.2</v>
      </c>
      <c r="E146" s="36">
        <f>E147+E149+E151+E152</f>
        <v>106.2</v>
      </c>
      <c r="F146" s="36">
        <f>F147+F149+F151+F152</f>
        <v>106.2</v>
      </c>
      <c r="G146" s="36">
        <f>G147+G149+G151+G152</f>
        <v>106.2</v>
      </c>
      <c r="H146" s="36">
        <f>H147+H149+H151+H152</f>
        <v>106.2</v>
      </c>
      <c r="I146" s="37">
        <v>0</v>
      </c>
      <c r="J146" s="37">
        <v>0</v>
      </c>
      <c r="K146" s="37">
        <v>0</v>
      </c>
    </row>
    <row r="147" spans="1:11" x14ac:dyDescent="0.3">
      <c r="A147" s="151"/>
      <c r="B147" s="154"/>
      <c r="C147" s="46" t="s">
        <v>18</v>
      </c>
      <c r="D147" s="39">
        <v>106.2</v>
      </c>
      <c r="E147" s="39">
        <v>106.2</v>
      </c>
      <c r="F147" s="39">
        <v>106.2</v>
      </c>
      <c r="G147" s="39">
        <v>106.2</v>
      </c>
      <c r="H147" s="39">
        <v>106.2</v>
      </c>
      <c r="I147" s="37">
        <v>0</v>
      </c>
      <c r="J147" s="37">
        <v>0</v>
      </c>
      <c r="K147" s="37">
        <v>0</v>
      </c>
    </row>
    <row r="148" spans="1:11" ht="75" x14ac:dyDescent="0.3">
      <c r="A148" s="151"/>
      <c r="B148" s="154"/>
      <c r="C148" s="47" t="s">
        <v>137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</row>
    <row r="149" spans="1:11" ht="56.25" x14ac:dyDescent="0.3">
      <c r="A149" s="151"/>
      <c r="B149" s="154"/>
      <c r="C149" s="46" t="s">
        <v>33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</row>
    <row r="150" spans="1:11" ht="93.75" x14ac:dyDescent="0.3">
      <c r="A150" s="151"/>
      <c r="B150" s="154"/>
      <c r="C150" s="47" t="s">
        <v>138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</row>
    <row r="151" spans="1:11" ht="37.5" x14ac:dyDescent="0.3">
      <c r="A151" s="151"/>
      <c r="B151" s="154"/>
      <c r="C151" s="46" t="s">
        <v>20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</row>
    <row r="152" spans="1:11" ht="56.25" x14ac:dyDescent="0.3">
      <c r="A152" s="152"/>
      <c r="B152" s="155"/>
      <c r="C152" s="46" t="s">
        <v>21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</row>
    <row r="153" spans="1:11" x14ac:dyDescent="0.3">
      <c r="A153" s="171" t="s">
        <v>160</v>
      </c>
      <c r="B153" s="153" t="s">
        <v>145</v>
      </c>
      <c r="C153" s="45" t="s">
        <v>136</v>
      </c>
      <c r="D153" s="36">
        <f>D154+D156+D158+D159</f>
        <v>465.5</v>
      </c>
      <c r="E153" s="36">
        <f>E154+E156+E158+E159</f>
        <v>465.5</v>
      </c>
      <c r="F153" s="36">
        <f>F154+F156+F158+F159</f>
        <v>465.5</v>
      </c>
      <c r="G153" s="36">
        <f>G154+G156+G158+G159</f>
        <v>465.4</v>
      </c>
      <c r="H153" s="36">
        <f>H154+H156+H158+H159</f>
        <v>465.4</v>
      </c>
      <c r="I153" s="37">
        <f>G153/D153*100</f>
        <v>99.978517722878621</v>
      </c>
      <c r="J153" s="37">
        <f>G153/E153*100</f>
        <v>99.978517722878621</v>
      </c>
      <c r="K153" s="37">
        <f>G153/F153*100</f>
        <v>99.978517722878621</v>
      </c>
    </row>
    <row r="154" spans="1:11" x14ac:dyDescent="0.3">
      <c r="A154" s="172"/>
      <c r="B154" s="154"/>
      <c r="C154" s="46" t="s">
        <v>18</v>
      </c>
      <c r="D154" s="39">
        <v>465.5</v>
      </c>
      <c r="E154" s="39">
        <v>465.5</v>
      </c>
      <c r="F154" s="39">
        <v>465.5</v>
      </c>
      <c r="G154" s="39">
        <f>365.4+100</f>
        <v>465.4</v>
      </c>
      <c r="H154" s="39">
        <f>365.4+100</f>
        <v>465.4</v>
      </c>
      <c r="I154" s="37">
        <f>G154/D154*100</f>
        <v>99.978517722878621</v>
      </c>
      <c r="J154" s="37">
        <f>G154/E154*100</f>
        <v>99.978517722878621</v>
      </c>
      <c r="K154" s="37">
        <f>G154/F154*100</f>
        <v>99.978517722878621</v>
      </c>
    </row>
    <row r="155" spans="1:11" ht="75" x14ac:dyDescent="0.3">
      <c r="A155" s="172"/>
      <c r="B155" s="154"/>
      <c r="C155" s="47" t="s">
        <v>137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</row>
    <row r="156" spans="1:11" ht="56.25" x14ac:dyDescent="0.3">
      <c r="A156" s="172"/>
      <c r="B156" s="154"/>
      <c r="C156" s="46" t="s">
        <v>33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</row>
    <row r="157" spans="1:11" ht="93.75" x14ac:dyDescent="0.3">
      <c r="A157" s="172"/>
      <c r="B157" s="154"/>
      <c r="C157" s="47" t="s">
        <v>138</v>
      </c>
      <c r="D157" s="39">
        <v>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</row>
    <row r="158" spans="1:11" ht="37.5" x14ac:dyDescent="0.3">
      <c r="A158" s="172"/>
      <c r="B158" s="154"/>
      <c r="C158" s="46" t="s">
        <v>20</v>
      </c>
      <c r="D158" s="39">
        <v>0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</row>
    <row r="159" spans="1:11" ht="56.25" x14ac:dyDescent="0.3">
      <c r="A159" s="173"/>
      <c r="B159" s="155"/>
      <c r="C159" s="46" t="s">
        <v>21</v>
      </c>
      <c r="D159" s="39">
        <v>0</v>
      </c>
      <c r="E159" s="39">
        <v>0</v>
      </c>
      <c r="F159" s="39">
        <v>0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</row>
    <row r="160" spans="1:11" x14ac:dyDescent="0.3">
      <c r="A160" s="171" t="s">
        <v>161</v>
      </c>
      <c r="B160" s="153" t="s">
        <v>139</v>
      </c>
      <c r="C160" s="45" t="s">
        <v>136</v>
      </c>
      <c r="D160" s="36">
        <f>D161+D163+D165+D166</f>
        <v>2939.6</v>
      </c>
      <c r="E160" s="36">
        <f>E161+E163+E165+E166</f>
        <v>2939.6</v>
      </c>
      <c r="F160" s="36">
        <f>F161+F163+F165+F166</f>
        <v>2939.6</v>
      </c>
      <c r="G160" s="36">
        <f>G161+G163+G165+G166</f>
        <v>897.9</v>
      </c>
      <c r="H160" s="36">
        <f>H161+H163+H165+H166</f>
        <v>897.9</v>
      </c>
      <c r="I160" s="37">
        <f>G160/D160*100</f>
        <v>30.544972105048306</v>
      </c>
      <c r="J160" s="37">
        <f>G160/E160*100</f>
        <v>30.544972105048306</v>
      </c>
      <c r="K160" s="37">
        <f>G160/F160*100</f>
        <v>30.544972105048306</v>
      </c>
    </row>
    <row r="161" spans="1:11" x14ac:dyDescent="0.3">
      <c r="A161" s="172"/>
      <c r="B161" s="154"/>
      <c r="C161" s="46" t="s">
        <v>18</v>
      </c>
      <c r="D161" s="39">
        <v>2939.6</v>
      </c>
      <c r="E161" s="39">
        <v>2939.6</v>
      </c>
      <c r="F161" s="39">
        <v>2939.6</v>
      </c>
      <c r="G161" s="39">
        <v>897.9</v>
      </c>
      <c r="H161" s="39">
        <v>897.9</v>
      </c>
      <c r="I161" s="37">
        <f>G161/D161*100</f>
        <v>30.544972105048306</v>
      </c>
      <c r="J161" s="37">
        <f>G161/E161*100</f>
        <v>30.544972105048306</v>
      </c>
      <c r="K161" s="37">
        <f>G161/F161*100</f>
        <v>30.544972105048306</v>
      </c>
    </row>
    <row r="162" spans="1:11" ht="75" x14ac:dyDescent="0.3">
      <c r="A162" s="172"/>
      <c r="B162" s="154"/>
      <c r="C162" s="47" t="s">
        <v>137</v>
      </c>
      <c r="D162" s="39">
        <v>0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</row>
    <row r="163" spans="1:11" ht="56.25" x14ac:dyDescent="0.3">
      <c r="A163" s="172"/>
      <c r="B163" s="154"/>
      <c r="C163" s="46" t="s">
        <v>33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</row>
    <row r="164" spans="1:11" ht="93.75" x14ac:dyDescent="0.3">
      <c r="A164" s="172"/>
      <c r="B164" s="154"/>
      <c r="C164" s="47" t="s">
        <v>138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</row>
    <row r="165" spans="1:11" ht="37.5" x14ac:dyDescent="0.3">
      <c r="A165" s="172"/>
      <c r="B165" s="154"/>
      <c r="C165" s="46" t="s">
        <v>20</v>
      </c>
      <c r="D165" s="39">
        <v>0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</row>
    <row r="166" spans="1:11" ht="56.25" x14ac:dyDescent="0.3">
      <c r="A166" s="173"/>
      <c r="B166" s="155"/>
      <c r="C166" s="46" t="s">
        <v>21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</row>
    <row r="167" spans="1:11" x14ac:dyDescent="0.3">
      <c r="A167" s="171" t="s">
        <v>162</v>
      </c>
      <c r="B167" s="153" t="s">
        <v>139</v>
      </c>
      <c r="C167" s="45" t="s">
        <v>136</v>
      </c>
      <c r="D167" s="36">
        <f>D168+D170+D172+D173</f>
        <v>80</v>
      </c>
      <c r="E167" s="36">
        <f>E168+E170+E172+E173</f>
        <v>80</v>
      </c>
      <c r="F167" s="36">
        <f>F168+F170+F172+F173</f>
        <v>80</v>
      </c>
      <c r="G167" s="36">
        <f>G168+G170+G172+G173</f>
        <v>0</v>
      </c>
      <c r="H167" s="36">
        <f>H168+H170+H172+H173</f>
        <v>0</v>
      </c>
      <c r="I167" s="37">
        <f>G167/D167*100</f>
        <v>0</v>
      </c>
      <c r="J167" s="37">
        <f>G167/E167*100</f>
        <v>0</v>
      </c>
      <c r="K167" s="37">
        <f>G167/F167*100</f>
        <v>0</v>
      </c>
    </row>
    <row r="168" spans="1:11" x14ac:dyDescent="0.3">
      <c r="A168" s="172"/>
      <c r="B168" s="154"/>
      <c r="C168" s="46" t="s">
        <v>18</v>
      </c>
      <c r="D168" s="39">
        <v>80</v>
      </c>
      <c r="E168" s="39">
        <v>80</v>
      </c>
      <c r="F168" s="39">
        <v>80</v>
      </c>
      <c r="G168" s="39">
        <v>0</v>
      </c>
      <c r="H168" s="39">
        <v>0</v>
      </c>
      <c r="I168" s="37">
        <f>G168/D168*100</f>
        <v>0</v>
      </c>
      <c r="J168" s="37">
        <f>G168/E168*100</f>
        <v>0</v>
      </c>
      <c r="K168" s="37">
        <f>G168/F168*100</f>
        <v>0</v>
      </c>
    </row>
    <row r="169" spans="1:11" ht="75" x14ac:dyDescent="0.3">
      <c r="A169" s="172"/>
      <c r="B169" s="154"/>
      <c r="C169" s="47" t="s">
        <v>137</v>
      </c>
      <c r="D169" s="39">
        <v>0</v>
      </c>
      <c r="E169" s="39">
        <v>0</v>
      </c>
      <c r="F169" s="39">
        <v>0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</row>
    <row r="170" spans="1:11" ht="56.25" x14ac:dyDescent="0.3">
      <c r="A170" s="172"/>
      <c r="B170" s="154"/>
      <c r="C170" s="46" t="s">
        <v>33</v>
      </c>
      <c r="D170" s="39">
        <v>0</v>
      </c>
      <c r="E170" s="39">
        <v>0</v>
      </c>
      <c r="F170" s="39">
        <v>0</v>
      </c>
      <c r="G170" s="39">
        <v>0</v>
      </c>
      <c r="H170" s="39">
        <v>0</v>
      </c>
      <c r="I170" s="39">
        <v>0</v>
      </c>
      <c r="J170" s="39">
        <v>0</v>
      </c>
      <c r="K170" s="39">
        <v>0</v>
      </c>
    </row>
    <row r="171" spans="1:11" ht="93.75" x14ac:dyDescent="0.3">
      <c r="A171" s="172"/>
      <c r="B171" s="154"/>
      <c r="C171" s="47" t="s">
        <v>138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</row>
    <row r="172" spans="1:11" ht="37.5" x14ac:dyDescent="0.3">
      <c r="A172" s="172"/>
      <c r="B172" s="154"/>
      <c r="C172" s="46" t="s">
        <v>20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</row>
    <row r="173" spans="1:11" ht="56.25" x14ac:dyDescent="0.3">
      <c r="A173" s="173"/>
      <c r="B173" s="155"/>
      <c r="C173" s="46" t="s">
        <v>21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</row>
    <row r="174" spans="1:11" x14ac:dyDescent="0.3">
      <c r="A174" s="174" t="s">
        <v>163</v>
      </c>
      <c r="B174" s="153" t="s">
        <v>145</v>
      </c>
      <c r="C174" s="46" t="s">
        <v>136</v>
      </c>
      <c r="D174" s="36">
        <f>D175+D177+D179+D180</f>
        <v>804</v>
      </c>
      <c r="E174" s="36">
        <f>E175+E177+E179+E180</f>
        <v>804</v>
      </c>
      <c r="F174" s="36">
        <f>F175+F177+F179+F180</f>
        <v>804</v>
      </c>
      <c r="G174" s="36">
        <f>G175+G177+G179+G180</f>
        <v>265.7</v>
      </c>
      <c r="H174" s="36">
        <f>H175+H177+H179+H180</f>
        <v>265.7</v>
      </c>
      <c r="I174" s="37">
        <f>G174/D174*100</f>
        <v>33.047263681592035</v>
      </c>
      <c r="J174" s="37">
        <f>G174/E174*100</f>
        <v>33.047263681592035</v>
      </c>
      <c r="K174" s="37">
        <f>G174/F174*100</f>
        <v>33.047263681592035</v>
      </c>
    </row>
    <row r="175" spans="1:11" x14ac:dyDescent="0.3">
      <c r="A175" s="175"/>
      <c r="B175" s="154"/>
      <c r="C175" s="46" t="s">
        <v>18</v>
      </c>
      <c r="D175" s="39">
        <v>804</v>
      </c>
      <c r="E175" s="39">
        <v>804</v>
      </c>
      <c r="F175" s="39">
        <v>804</v>
      </c>
      <c r="G175" s="39">
        <v>265.7</v>
      </c>
      <c r="H175" s="39">
        <v>265.7</v>
      </c>
      <c r="I175" s="37">
        <f>G175/D175*100</f>
        <v>33.047263681592035</v>
      </c>
      <c r="J175" s="37">
        <f>G175/E175*100</f>
        <v>33.047263681592035</v>
      </c>
      <c r="K175" s="37">
        <f>G175/F175*100</f>
        <v>33.047263681592035</v>
      </c>
    </row>
    <row r="176" spans="1:11" ht="75" x14ac:dyDescent="0.3">
      <c r="A176" s="175"/>
      <c r="B176" s="154"/>
      <c r="C176" s="47" t="s">
        <v>137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</row>
    <row r="177" spans="1:11" ht="56.25" x14ac:dyDescent="0.3">
      <c r="A177" s="175"/>
      <c r="B177" s="154"/>
      <c r="C177" s="46" t="s">
        <v>33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</row>
    <row r="178" spans="1:11" ht="93.75" x14ac:dyDescent="0.3">
      <c r="A178" s="175"/>
      <c r="B178" s="154"/>
      <c r="C178" s="47" t="s">
        <v>138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</row>
    <row r="179" spans="1:11" ht="37.5" x14ac:dyDescent="0.3">
      <c r="A179" s="175"/>
      <c r="B179" s="154"/>
      <c r="C179" s="46" t="s">
        <v>20</v>
      </c>
      <c r="D179" s="39">
        <v>0</v>
      </c>
      <c r="E179" s="39">
        <v>0</v>
      </c>
      <c r="F179" s="39">
        <v>0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</row>
    <row r="180" spans="1:11" ht="56.25" x14ac:dyDescent="0.3">
      <c r="A180" s="176"/>
      <c r="B180" s="155"/>
      <c r="C180" s="46" t="s">
        <v>21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</row>
    <row r="181" spans="1:11" x14ac:dyDescent="0.3">
      <c r="A181" s="174" t="s">
        <v>164</v>
      </c>
      <c r="B181" s="153" t="s">
        <v>145</v>
      </c>
      <c r="C181" s="45" t="s">
        <v>136</v>
      </c>
      <c r="D181" s="36">
        <f>D182+D184+D186+D187</f>
        <v>2045.5</v>
      </c>
      <c r="E181" s="36">
        <f>E182+E184+E186+E187</f>
        <v>2045.5</v>
      </c>
      <c r="F181" s="36">
        <f>F182+F184+F186+F187</f>
        <v>2045.5</v>
      </c>
      <c r="G181" s="36">
        <f>G182+G184+G186+G187</f>
        <v>978.7</v>
      </c>
      <c r="H181" s="36">
        <f>H182+H184+H186+H187</f>
        <v>978.7</v>
      </c>
      <c r="I181" s="37">
        <f>G181/D181*100</f>
        <v>47.846492300171114</v>
      </c>
      <c r="J181" s="37">
        <f>G181/E181*100</f>
        <v>47.846492300171114</v>
      </c>
      <c r="K181" s="37">
        <f>G181/F181*100</f>
        <v>47.846492300171114</v>
      </c>
    </row>
    <row r="182" spans="1:11" x14ac:dyDescent="0.3">
      <c r="A182" s="175"/>
      <c r="B182" s="154"/>
      <c r="C182" s="46" t="s">
        <v>18</v>
      </c>
      <c r="D182" s="39">
        <v>2045.5</v>
      </c>
      <c r="E182" s="39">
        <v>2045.5</v>
      </c>
      <c r="F182" s="39">
        <v>2045.5</v>
      </c>
      <c r="G182" s="39">
        <f>348.5+630.2</f>
        <v>978.7</v>
      </c>
      <c r="H182" s="39">
        <f>348.5+630.2</f>
        <v>978.7</v>
      </c>
      <c r="I182" s="37">
        <f>G182/D182*100</f>
        <v>47.846492300171114</v>
      </c>
      <c r="J182" s="37">
        <f>G182/E182*100</f>
        <v>47.846492300171114</v>
      </c>
      <c r="K182" s="37">
        <f>G182/F182*100</f>
        <v>47.846492300171114</v>
      </c>
    </row>
    <row r="183" spans="1:11" ht="75" x14ac:dyDescent="0.3">
      <c r="A183" s="175"/>
      <c r="B183" s="154"/>
      <c r="C183" s="47" t="s">
        <v>137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</row>
    <row r="184" spans="1:11" ht="56.25" x14ac:dyDescent="0.3">
      <c r="A184" s="175"/>
      <c r="B184" s="154"/>
      <c r="C184" s="46" t="s">
        <v>33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</row>
    <row r="185" spans="1:11" ht="93.75" x14ac:dyDescent="0.3">
      <c r="A185" s="175"/>
      <c r="B185" s="154"/>
      <c r="C185" s="47" t="s">
        <v>138</v>
      </c>
      <c r="D185" s="39">
        <v>0</v>
      </c>
      <c r="E185" s="39">
        <v>0</v>
      </c>
      <c r="F185" s="39">
        <v>0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</row>
    <row r="186" spans="1:11" ht="37.5" x14ac:dyDescent="0.3">
      <c r="A186" s="175"/>
      <c r="B186" s="154"/>
      <c r="C186" s="46" t="s">
        <v>20</v>
      </c>
      <c r="D186" s="39">
        <v>0</v>
      </c>
      <c r="E186" s="39">
        <v>0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</row>
    <row r="187" spans="1:11" ht="56.25" x14ac:dyDescent="0.3">
      <c r="A187" s="176"/>
      <c r="B187" s="155"/>
      <c r="C187" s="46" t="s">
        <v>21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</row>
    <row r="188" spans="1:11" x14ac:dyDescent="0.3">
      <c r="A188" s="174" t="s">
        <v>165</v>
      </c>
      <c r="B188" s="153" t="s">
        <v>145</v>
      </c>
      <c r="C188" s="45" t="s">
        <v>136</v>
      </c>
      <c r="D188" s="36">
        <f>D189+D191+D193+D194</f>
        <v>3777.3</v>
      </c>
      <c r="E188" s="36">
        <f>E189+E191+E193+E194</f>
        <v>3777.3</v>
      </c>
      <c r="F188" s="36">
        <f>F189+F191+F193+F194</f>
        <v>3777.3</v>
      </c>
      <c r="G188" s="36">
        <f>G189+G191+G193+G194</f>
        <v>3777.3</v>
      </c>
      <c r="H188" s="36">
        <f>H189+H191+H193+H194</f>
        <v>3777.3</v>
      </c>
      <c r="I188" s="37">
        <f>G188/D188*100</f>
        <v>100</v>
      </c>
      <c r="J188" s="37">
        <f>G188/E188*100</f>
        <v>100</v>
      </c>
      <c r="K188" s="37">
        <f>G188/F188*100</f>
        <v>100</v>
      </c>
    </row>
    <row r="189" spans="1:11" x14ac:dyDescent="0.3">
      <c r="A189" s="175"/>
      <c r="B189" s="154"/>
      <c r="C189" s="46" t="s">
        <v>18</v>
      </c>
      <c r="D189" s="39">
        <v>3777.3</v>
      </c>
      <c r="E189" s="39">
        <v>3777.3</v>
      </c>
      <c r="F189" s="39">
        <v>3777.3</v>
      </c>
      <c r="G189" s="39">
        <v>3777.3</v>
      </c>
      <c r="H189" s="39">
        <v>3777.3</v>
      </c>
      <c r="I189" s="37">
        <f>G189/D189*100</f>
        <v>100</v>
      </c>
      <c r="J189" s="37">
        <f>G189/E189*100</f>
        <v>100</v>
      </c>
      <c r="K189" s="37">
        <f>G189/F189*100</f>
        <v>100</v>
      </c>
    </row>
    <row r="190" spans="1:11" ht="75" x14ac:dyDescent="0.3">
      <c r="A190" s="175"/>
      <c r="B190" s="154"/>
      <c r="C190" s="47" t="s">
        <v>137</v>
      </c>
      <c r="D190" s="39">
        <v>0</v>
      </c>
      <c r="E190" s="39">
        <v>0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</row>
    <row r="191" spans="1:11" ht="56.25" x14ac:dyDescent="0.3">
      <c r="A191" s="175"/>
      <c r="B191" s="154"/>
      <c r="C191" s="46" t="s">
        <v>33</v>
      </c>
      <c r="D191" s="39">
        <v>0</v>
      </c>
      <c r="E191" s="39">
        <v>0</v>
      </c>
      <c r="F191" s="39">
        <v>0</v>
      </c>
      <c r="G191" s="39">
        <v>0</v>
      </c>
      <c r="H191" s="39">
        <v>0</v>
      </c>
      <c r="I191" s="39">
        <v>0</v>
      </c>
      <c r="J191" s="39">
        <v>0</v>
      </c>
      <c r="K191" s="39">
        <v>0</v>
      </c>
    </row>
    <row r="192" spans="1:11" ht="93.75" x14ac:dyDescent="0.3">
      <c r="A192" s="175"/>
      <c r="B192" s="154"/>
      <c r="C192" s="47" t="s">
        <v>138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</row>
    <row r="193" spans="1:11" ht="37.5" x14ac:dyDescent="0.3">
      <c r="A193" s="175"/>
      <c r="B193" s="154"/>
      <c r="C193" s="46" t="s">
        <v>20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</row>
    <row r="194" spans="1:11" ht="56.25" x14ac:dyDescent="0.3">
      <c r="A194" s="176"/>
      <c r="B194" s="155"/>
      <c r="C194" s="46" t="s">
        <v>21</v>
      </c>
      <c r="D194" s="39">
        <v>0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39">
        <v>0</v>
      </c>
    </row>
    <row r="195" spans="1:11" x14ac:dyDescent="0.3">
      <c r="A195" s="177" t="s">
        <v>166</v>
      </c>
      <c r="B195" s="153" t="s">
        <v>145</v>
      </c>
      <c r="C195" s="45" t="s">
        <v>136</v>
      </c>
      <c r="D195" s="36">
        <f>D196+D198+D200+D201</f>
        <v>334</v>
      </c>
      <c r="E195" s="36">
        <f>E196+E198+E200+E201</f>
        <v>334</v>
      </c>
      <c r="F195" s="36">
        <f>F196+F198+F200+F201</f>
        <v>334</v>
      </c>
      <c r="G195" s="36">
        <f>G196+G198+G200+G201</f>
        <v>167</v>
      </c>
      <c r="H195" s="36">
        <f>H196+H198+H200+H201</f>
        <v>167</v>
      </c>
      <c r="I195" s="37">
        <f>G195/D195*100</f>
        <v>50</v>
      </c>
      <c r="J195" s="37">
        <f>G195/E195*100</f>
        <v>50</v>
      </c>
      <c r="K195" s="37">
        <f>G195/F195*100</f>
        <v>50</v>
      </c>
    </row>
    <row r="196" spans="1:11" x14ac:dyDescent="0.3">
      <c r="A196" s="178"/>
      <c r="B196" s="154"/>
      <c r="C196" s="46" t="s">
        <v>18</v>
      </c>
      <c r="D196" s="39">
        <v>334</v>
      </c>
      <c r="E196" s="39">
        <v>334</v>
      </c>
      <c r="F196" s="39">
        <v>334</v>
      </c>
      <c r="G196" s="39">
        <v>167</v>
      </c>
      <c r="H196" s="39">
        <v>167</v>
      </c>
      <c r="I196" s="37">
        <f>G196/D196*100</f>
        <v>50</v>
      </c>
      <c r="J196" s="37">
        <f>G196/E196*100</f>
        <v>50</v>
      </c>
      <c r="K196" s="37">
        <f>G196/F196*100</f>
        <v>50</v>
      </c>
    </row>
    <row r="197" spans="1:11" ht="75" x14ac:dyDescent="0.3">
      <c r="A197" s="178"/>
      <c r="B197" s="154"/>
      <c r="C197" s="47" t="s">
        <v>137</v>
      </c>
      <c r="D197" s="39">
        <v>0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39">
        <v>0</v>
      </c>
    </row>
    <row r="198" spans="1:11" ht="56.25" x14ac:dyDescent="0.3">
      <c r="A198" s="178"/>
      <c r="B198" s="154"/>
      <c r="C198" s="46" t="s">
        <v>33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</row>
    <row r="199" spans="1:11" ht="93.75" x14ac:dyDescent="0.3">
      <c r="A199" s="178"/>
      <c r="B199" s="154"/>
      <c r="C199" s="47" t="s">
        <v>138</v>
      </c>
      <c r="D199" s="39">
        <v>0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</row>
    <row r="200" spans="1:11" ht="37.5" x14ac:dyDescent="0.3">
      <c r="A200" s="178"/>
      <c r="B200" s="154"/>
      <c r="C200" s="46" t="s">
        <v>20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</row>
    <row r="201" spans="1:11" ht="56.25" x14ac:dyDescent="0.3">
      <c r="A201" s="179"/>
      <c r="B201" s="155"/>
      <c r="C201" s="46" t="s">
        <v>21</v>
      </c>
      <c r="D201" s="39">
        <v>0</v>
      </c>
      <c r="E201" s="39">
        <v>0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</row>
    <row r="202" spans="1:11" x14ac:dyDescent="0.3">
      <c r="A202" s="177" t="s">
        <v>167</v>
      </c>
      <c r="B202" s="153" t="s">
        <v>168</v>
      </c>
      <c r="C202" s="45" t="s">
        <v>136</v>
      </c>
      <c r="D202" s="36">
        <f>D203+D205+D207+D208</f>
        <v>2522.9</v>
      </c>
      <c r="E202" s="36">
        <f>E203+E205+E207+E208</f>
        <v>2522.9</v>
      </c>
      <c r="F202" s="36">
        <f>F203+F205+F207+F208</f>
        <v>2522.9</v>
      </c>
      <c r="G202" s="36">
        <f>G203+G205+G207+G208</f>
        <v>1327.8</v>
      </c>
      <c r="H202" s="36">
        <f>H203+H205+H207+H208</f>
        <v>1327.8</v>
      </c>
      <c r="I202" s="37">
        <f>G202/D202*100</f>
        <v>52.629910024178514</v>
      </c>
      <c r="J202" s="37">
        <f>G202/E202*100</f>
        <v>52.629910024178514</v>
      </c>
      <c r="K202" s="37">
        <f>G202/F202*100</f>
        <v>52.629910024178514</v>
      </c>
    </row>
    <row r="203" spans="1:11" x14ac:dyDescent="0.3">
      <c r="A203" s="178"/>
      <c r="B203" s="154"/>
      <c r="C203" s="46" t="s">
        <v>18</v>
      </c>
      <c r="D203" s="39">
        <v>2522.9</v>
      </c>
      <c r="E203" s="39">
        <v>2522.9</v>
      </c>
      <c r="F203" s="39">
        <v>2522.9</v>
      </c>
      <c r="G203" s="39">
        <f>1261.5+66.3</f>
        <v>1327.8</v>
      </c>
      <c r="H203" s="39">
        <f>1261.5+66.3</f>
        <v>1327.8</v>
      </c>
      <c r="I203" s="37">
        <f>G203/D203*100</f>
        <v>52.629910024178514</v>
      </c>
      <c r="J203" s="37">
        <f>G203/E203*100</f>
        <v>52.629910024178514</v>
      </c>
      <c r="K203" s="37">
        <f>G203/F203*100</f>
        <v>52.629910024178514</v>
      </c>
    </row>
    <row r="204" spans="1:11" ht="75" x14ac:dyDescent="0.3">
      <c r="A204" s="178"/>
      <c r="B204" s="154"/>
      <c r="C204" s="47" t="s">
        <v>137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</row>
    <row r="205" spans="1:11" ht="56.25" x14ac:dyDescent="0.3">
      <c r="A205" s="178"/>
      <c r="B205" s="154"/>
      <c r="C205" s="46" t="s">
        <v>33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</row>
    <row r="206" spans="1:11" ht="93.75" x14ac:dyDescent="0.3">
      <c r="A206" s="178"/>
      <c r="B206" s="154"/>
      <c r="C206" s="47" t="s">
        <v>138</v>
      </c>
      <c r="D206" s="39">
        <v>0</v>
      </c>
      <c r="E206" s="39">
        <v>0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</row>
    <row r="207" spans="1:11" ht="37.5" x14ac:dyDescent="0.3">
      <c r="A207" s="178"/>
      <c r="B207" s="154"/>
      <c r="C207" s="46" t="s">
        <v>20</v>
      </c>
      <c r="D207" s="39">
        <v>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</row>
    <row r="208" spans="1:11" ht="56.25" x14ac:dyDescent="0.3">
      <c r="A208" s="179"/>
      <c r="B208" s="155"/>
      <c r="C208" s="46" t="s">
        <v>21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</row>
    <row r="209" spans="1:11" s="49" customFormat="1" x14ac:dyDescent="0.3">
      <c r="A209" s="180" t="s">
        <v>169</v>
      </c>
      <c r="B209" s="153" t="s">
        <v>139</v>
      </c>
      <c r="C209" s="48" t="s">
        <v>136</v>
      </c>
      <c r="D209" s="36">
        <f>D210+D212+D214+D215</f>
        <v>7600</v>
      </c>
      <c r="E209" s="36">
        <f>E210+E212+E214+E215</f>
        <v>9600</v>
      </c>
      <c r="F209" s="36">
        <f>F210+F212+F214+F215</f>
        <v>7600</v>
      </c>
      <c r="G209" s="36">
        <f>G210+G212+G214+G215</f>
        <v>4800</v>
      </c>
      <c r="H209" s="36">
        <f>H210+H212+H214+H215</f>
        <v>4800</v>
      </c>
      <c r="I209" s="37">
        <f>G209/D209*100</f>
        <v>63.157894736842103</v>
      </c>
      <c r="J209" s="37">
        <f>G209/E209*100</f>
        <v>50</v>
      </c>
      <c r="K209" s="37">
        <f>G209/F209*100</f>
        <v>63.157894736842103</v>
      </c>
    </row>
    <row r="210" spans="1:11" x14ac:dyDescent="0.3">
      <c r="A210" s="181"/>
      <c r="B210" s="154"/>
      <c r="C210" s="46" t="s">
        <v>18</v>
      </c>
      <c r="D210" s="39">
        <f t="shared" ref="D210:H211" si="11">D224+D238+D252</f>
        <v>7600</v>
      </c>
      <c r="E210" s="39">
        <f t="shared" si="11"/>
        <v>9600</v>
      </c>
      <c r="F210" s="39">
        <f t="shared" si="11"/>
        <v>7600</v>
      </c>
      <c r="G210" s="39">
        <f t="shared" si="11"/>
        <v>4800</v>
      </c>
      <c r="H210" s="39">
        <f t="shared" si="11"/>
        <v>4800</v>
      </c>
      <c r="I210" s="37">
        <f>G210/D210*100</f>
        <v>63.157894736842103</v>
      </c>
      <c r="J210" s="37">
        <f>G210/E210*100</f>
        <v>50</v>
      </c>
      <c r="K210" s="37">
        <f>G210/F210*100</f>
        <v>63.157894736842103</v>
      </c>
    </row>
    <row r="211" spans="1:11" ht="75" x14ac:dyDescent="0.3">
      <c r="A211" s="181"/>
      <c r="B211" s="154"/>
      <c r="C211" s="47" t="s">
        <v>137</v>
      </c>
      <c r="D211" s="39">
        <f t="shared" si="11"/>
        <v>0</v>
      </c>
      <c r="E211" s="39">
        <f t="shared" si="11"/>
        <v>0</v>
      </c>
      <c r="F211" s="39">
        <f t="shared" si="11"/>
        <v>0</v>
      </c>
      <c r="G211" s="39">
        <f t="shared" si="11"/>
        <v>0</v>
      </c>
      <c r="H211" s="39">
        <f t="shared" si="11"/>
        <v>0</v>
      </c>
      <c r="I211" s="39">
        <v>0</v>
      </c>
      <c r="J211" s="39">
        <v>0</v>
      </c>
      <c r="K211" s="39">
        <v>0</v>
      </c>
    </row>
    <row r="212" spans="1:11" ht="56.25" x14ac:dyDescent="0.3">
      <c r="A212" s="181"/>
      <c r="B212" s="154"/>
      <c r="C212" s="46" t="s">
        <v>33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</row>
    <row r="213" spans="1:11" ht="93.75" x14ac:dyDescent="0.3">
      <c r="A213" s="181"/>
      <c r="B213" s="154"/>
      <c r="C213" s="47" t="s">
        <v>138</v>
      </c>
      <c r="D213" s="39">
        <v>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</row>
    <row r="214" spans="1:11" ht="37.5" x14ac:dyDescent="0.3">
      <c r="A214" s="181"/>
      <c r="B214" s="154"/>
      <c r="C214" s="46" t="s">
        <v>20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</row>
    <row r="215" spans="1:11" ht="56.25" x14ac:dyDescent="0.3">
      <c r="A215" s="181"/>
      <c r="B215" s="155"/>
      <c r="C215" s="46" t="s">
        <v>21</v>
      </c>
      <c r="D215" s="39">
        <v>0</v>
      </c>
      <c r="E215" s="39">
        <v>0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</row>
    <row r="216" spans="1:11" x14ac:dyDescent="0.3">
      <c r="A216" s="181"/>
      <c r="B216" s="153" t="s">
        <v>25</v>
      </c>
      <c r="C216" s="45" t="s">
        <v>136</v>
      </c>
      <c r="D216" s="36">
        <f>D217+D219+D221+D222</f>
        <v>8496.7000000000007</v>
      </c>
      <c r="E216" s="36">
        <f>E217+E219+E221+E222</f>
        <v>8496.7000000000007</v>
      </c>
      <c r="F216" s="36">
        <f>F217+F219+F221+F222</f>
        <v>7000</v>
      </c>
      <c r="G216" s="36">
        <f>G217+G219+G221+G222</f>
        <v>3110.6</v>
      </c>
      <c r="H216" s="36">
        <f>H217+H219+H221+H222</f>
        <v>3248.9</v>
      </c>
      <c r="I216" s="37">
        <f>G216/D216*100</f>
        <v>36.60950722045029</v>
      </c>
      <c r="J216" s="37">
        <f>G216/E216*100</f>
        <v>36.60950722045029</v>
      </c>
      <c r="K216" s="37">
        <f>G216/F216*100</f>
        <v>44.437142857142859</v>
      </c>
    </row>
    <row r="217" spans="1:11" x14ac:dyDescent="0.3">
      <c r="A217" s="181"/>
      <c r="B217" s="154"/>
      <c r="C217" s="46" t="s">
        <v>18</v>
      </c>
      <c r="D217" s="39">
        <f t="shared" ref="D217:H218" si="12">D231+D245</f>
        <v>8496.7000000000007</v>
      </c>
      <c r="E217" s="39">
        <f t="shared" si="12"/>
        <v>8496.7000000000007</v>
      </c>
      <c r="F217" s="39">
        <f t="shared" si="12"/>
        <v>7000</v>
      </c>
      <c r="G217" s="39">
        <f t="shared" si="12"/>
        <v>3110.6</v>
      </c>
      <c r="H217" s="39">
        <f t="shared" si="12"/>
        <v>3248.9</v>
      </c>
      <c r="I217" s="37">
        <f>G217/D217*100</f>
        <v>36.60950722045029</v>
      </c>
      <c r="J217" s="37">
        <f>G217/E217*100</f>
        <v>36.60950722045029</v>
      </c>
      <c r="K217" s="37">
        <f>G217/F217*100</f>
        <v>44.437142857142859</v>
      </c>
    </row>
    <row r="218" spans="1:11" ht="75" x14ac:dyDescent="0.3">
      <c r="A218" s="181"/>
      <c r="B218" s="154"/>
      <c r="C218" s="47" t="s">
        <v>137</v>
      </c>
      <c r="D218" s="39">
        <f t="shared" si="12"/>
        <v>0</v>
      </c>
      <c r="E218" s="39">
        <f t="shared" si="12"/>
        <v>0</v>
      </c>
      <c r="F218" s="39">
        <f t="shared" si="12"/>
        <v>0</v>
      </c>
      <c r="G218" s="39">
        <f t="shared" si="12"/>
        <v>0</v>
      </c>
      <c r="H218" s="39">
        <f t="shared" si="12"/>
        <v>0</v>
      </c>
      <c r="I218" s="39">
        <v>0</v>
      </c>
      <c r="J218" s="39">
        <v>0</v>
      </c>
      <c r="K218" s="39">
        <v>0</v>
      </c>
    </row>
    <row r="219" spans="1:11" ht="56.25" x14ac:dyDescent="0.3">
      <c r="A219" s="181"/>
      <c r="B219" s="154"/>
      <c r="C219" s="46" t="s">
        <v>33</v>
      </c>
      <c r="D219" s="39">
        <v>0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</row>
    <row r="220" spans="1:11" ht="93.75" x14ac:dyDescent="0.3">
      <c r="A220" s="181"/>
      <c r="B220" s="154"/>
      <c r="C220" s="47" t="s">
        <v>138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</row>
    <row r="221" spans="1:11" ht="37.5" x14ac:dyDescent="0.3">
      <c r="A221" s="181"/>
      <c r="B221" s="154"/>
      <c r="C221" s="46" t="s">
        <v>20</v>
      </c>
      <c r="D221" s="39">
        <v>0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</row>
    <row r="222" spans="1:11" ht="56.25" x14ac:dyDescent="0.3">
      <c r="A222" s="182"/>
      <c r="B222" s="155"/>
      <c r="C222" s="46" t="s">
        <v>21</v>
      </c>
      <c r="D222" s="39">
        <v>0</v>
      </c>
      <c r="E222" s="39">
        <v>0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39">
        <v>0</v>
      </c>
    </row>
    <row r="223" spans="1:11" x14ac:dyDescent="0.3">
      <c r="A223" s="183" t="s">
        <v>170</v>
      </c>
      <c r="B223" s="153" t="s">
        <v>171</v>
      </c>
      <c r="C223" s="45" t="s">
        <v>136</v>
      </c>
      <c r="D223" s="36">
        <f t="shared" ref="D223:K223" si="13">D224+D226+D228+D229</f>
        <v>0</v>
      </c>
      <c r="E223" s="36">
        <f t="shared" si="13"/>
        <v>0</v>
      </c>
      <c r="F223" s="36">
        <f t="shared" si="13"/>
        <v>0</v>
      </c>
      <c r="G223" s="36">
        <f t="shared" si="13"/>
        <v>0</v>
      </c>
      <c r="H223" s="36">
        <f t="shared" si="13"/>
        <v>0</v>
      </c>
      <c r="I223" s="36">
        <f t="shared" si="13"/>
        <v>0</v>
      </c>
      <c r="J223" s="36">
        <f t="shared" si="13"/>
        <v>0</v>
      </c>
      <c r="K223" s="36">
        <f t="shared" si="13"/>
        <v>0</v>
      </c>
    </row>
    <row r="224" spans="1:11" x14ac:dyDescent="0.3">
      <c r="A224" s="184"/>
      <c r="B224" s="154"/>
      <c r="C224" s="46" t="s">
        <v>18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</row>
    <row r="225" spans="1:11" ht="75" x14ac:dyDescent="0.3">
      <c r="A225" s="184"/>
      <c r="B225" s="154"/>
      <c r="C225" s="47" t="s">
        <v>137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</row>
    <row r="226" spans="1:11" ht="56.25" x14ac:dyDescent="0.3">
      <c r="A226" s="184"/>
      <c r="B226" s="154"/>
      <c r="C226" s="46" t="s">
        <v>33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</row>
    <row r="227" spans="1:11" ht="93.75" x14ac:dyDescent="0.3">
      <c r="A227" s="184"/>
      <c r="B227" s="154"/>
      <c r="C227" s="47" t="s">
        <v>138</v>
      </c>
      <c r="D227" s="39">
        <v>0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</row>
    <row r="228" spans="1:11" ht="37.5" x14ac:dyDescent="0.3">
      <c r="A228" s="184"/>
      <c r="B228" s="154"/>
      <c r="C228" s="46" t="s">
        <v>20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</row>
    <row r="229" spans="1:11" ht="56.25" x14ac:dyDescent="0.3">
      <c r="A229" s="184"/>
      <c r="B229" s="155"/>
      <c r="C229" s="46" t="s">
        <v>21</v>
      </c>
      <c r="D229" s="39">
        <v>0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</row>
    <row r="230" spans="1:11" x14ac:dyDescent="0.3">
      <c r="A230" s="184"/>
      <c r="B230" s="153" t="s">
        <v>25</v>
      </c>
      <c r="C230" s="45" t="s">
        <v>136</v>
      </c>
      <c r="D230" s="36">
        <f>D231+D233+D235+D236</f>
        <v>7401.7</v>
      </c>
      <c r="E230" s="36">
        <f>E231+E233+E235+E236</f>
        <v>7401.7</v>
      </c>
      <c r="F230" s="36">
        <f>F231+F233+F235+F236</f>
        <v>7000</v>
      </c>
      <c r="G230" s="36">
        <f>G231+G233+G235+G236</f>
        <v>3110.6</v>
      </c>
      <c r="H230" s="36">
        <f>H231+H233+H235+H236</f>
        <v>3248.9</v>
      </c>
      <c r="I230" s="37">
        <f>G230/D230*100</f>
        <v>42.025480632827595</v>
      </c>
      <c r="J230" s="37">
        <f>G230/E230*100</f>
        <v>42.025480632827595</v>
      </c>
      <c r="K230" s="37">
        <f>G230/F230*100</f>
        <v>44.437142857142859</v>
      </c>
    </row>
    <row r="231" spans="1:11" x14ac:dyDescent="0.3">
      <c r="A231" s="184"/>
      <c r="B231" s="154"/>
      <c r="C231" s="46" t="s">
        <v>18</v>
      </c>
      <c r="D231" s="39">
        <v>7401.7</v>
      </c>
      <c r="E231" s="39">
        <v>7401.7</v>
      </c>
      <c r="F231" s="39">
        <v>7000</v>
      </c>
      <c r="G231" s="39">
        <v>3110.6</v>
      </c>
      <c r="H231" s="39">
        <v>3248.9</v>
      </c>
      <c r="I231" s="37">
        <f>G231/D231*100</f>
        <v>42.025480632827595</v>
      </c>
      <c r="J231" s="37">
        <f>G231/E231*100</f>
        <v>42.025480632827595</v>
      </c>
      <c r="K231" s="37">
        <f>G231/F231*100</f>
        <v>44.437142857142859</v>
      </c>
    </row>
    <row r="232" spans="1:11" ht="75" x14ac:dyDescent="0.3">
      <c r="A232" s="184"/>
      <c r="B232" s="154"/>
      <c r="C232" s="47" t="s">
        <v>137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</row>
    <row r="233" spans="1:11" ht="56.25" x14ac:dyDescent="0.3">
      <c r="A233" s="184"/>
      <c r="B233" s="154"/>
      <c r="C233" s="46" t="s">
        <v>33</v>
      </c>
      <c r="D233" s="39">
        <v>0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39">
        <v>0</v>
      </c>
    </row>
    <row r="234" spans="1:11" ht="93.75" x14ac:dyDescent="0.3">
      <c r="A234" s="184"/>
      <c r="B234" s="154"/>
      <c r="C234" s="47" t="s">
        <v>138</v>
      </c>
      <c r="D234" s="39">
        <v>0</v>
      </c>
      <c r="E234" s="39">
        <v>0</v>
      </c>
      <c r="F234" s="39">
        <v>0</v>
      </c>
      <c r="G234" s="39">
        <v>0</v>
      </c>
      <c r="H234" s="39">
        <v>0</v>
      </c>
      <c r="I234" s="39">
        <v>0</v>
      </c>
      <c r="J234" s="39">
        <v>0</v>
      </c>
      <c r="K234" s="39">
        <v>0</v>
      </c>
    </row>
    <row r="235" spans="1:11" ht="37.5" x14ac:dyDescent="0.3">
      <c r="A235" s="184"/>
      <c r="B235" s="154"/>
      <c r="C235" s="46" t="s">
        <v>20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</row>
    <row r="236" spans="1:11" ht="56.25" x14ac:dyDescent="0.3">
      <c r="A236" s="185"/>
      <c r="B236" s="155"/>
      <c r="C236" s="46" t="s">
        <v>21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</row>
    <row r="237" spans="1:11" x14ac:dyDescent="0.3">
      <c r="A237" s="183" t="s">
        <v>172</v>
      </c>
      <c r="B237" s="153" t="s">
        <v>145</v>
      </c>
      <c r="C237" s="46" t="s">
        <v>136</v>
      </c>
      <c r="D237" s="39">
        <f t="shared" ref="D237:K237" si="14">D238+D240+D242+D243</f>
        <v>0</v>
      </c>
      <c r="E237" s="39">
        <f t="shared" si="14"/>
        <v>0</v>
      </c>
      <c r="F237" s="39">
        <f t="shared" si="14"/>
        <v>0</v>
      </c>
      <c r="G237" s="39">
        <f t="shared" si="14"/>
        <v>0</v>
      </c>
      <c r="H237" s="39">
        <f t="shared" si="14"/>
        <v>0</v>
      </c>
      <c r="I237" s="39">
        <f t="shared" si="14"/>
        <v>0</v>
      </c>
      <c r="J237" s="39">
        <f t="shared" si="14"/>
        <v>0</v>
      </c>
      <c r="K237" s="39">
        <f t="shared" si="14"/>
        <v>0</v>
      </c>
    </row>
    <row r="238" spans="1:11" x14ac:dyDescent="0.3">
      <c r="A238" s="184"/>
      <c r="B238" s="154"/>
      <c r="C238" s="46" t="s">
        <v>18</v>
      </c>
      <c r="D238" s="39">
        <v>0</v>
      </c>
      <c r="E238" s="39">
        <v>0</v>
      </c>
      <c r="F238" s="39">
        <v>0</v>
      </c>
      <c r="G238" s="39">
        <v>0</v>
      </c>
      <c r="H238" s="39">
        <v>0</v>
      </c>
      <c r="I238" s="39">
        <v>0</v>
      </c>
      <c r="J238" s="39">
        <v>0</v>
      </c>
      <c r="K238" s="39">
        <v>0</v>
      </c>
    </row>
    <row r="239" spans="1:11" ht="75" x14ac:dyDescent="0.3">
      <c r="A239" s="184"/>
      <c r="B239" s="154"/>
      <c r="C239" s="47" t="s">
        <v>137</v>
      </c>
      <c r="D239" s="39">
        <v>0</v>
      </c>
      <c r="E239" s="39">
        <v>0</v>
      </c>
      <c r="F239" s="39">
        <v>0</v>
      </c>
      <c r="G239" s="39">
        <v>0</v>
      </c>
      <c r="H239" s="39">
        <v>0</v>
      </c>
      <c r="I239" s="39">
        <v>0</v>
      </c>
      <c r="J239" s="39">
        <v>0</v>
      </c>
      <c r="K239" s="39">
        <v>0</v>
      </c>
    </row>
    <row r="240" spans="1:11" ht="56.25" x14ac:dyDescent="0.3">
      <c r="A240" s="184"/>
      <c r="B240" s="154"/>
      <c r="C240" s="46" t="s">
        <v>33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</row>
    <row r="241" spans="1:11" ht="93.75" x14ac:dyDescent="0.3">
      <c r="A241" s="184"/>
      <c r="B241" s="154"/>
      <c r="C241" s="47" t="s">
        <v>138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</row>
    <row r="242" spans="1:11" ht="37.5" x14ac:dyDescent="0.3">
      <c r="A242" s="184"/>
      <c r="B242" s="154"/>
      <c r="C242" s="46" t="s">
        <v>20</v>
      </c>
      <c r="D242" s="39">
        <v>0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39">
        <v>0</v>
      </c>
    </row>
    <row r="243" spans="1:11" ht="56.25" x14ac:dyDescent="0.3">
      <c r="A243" s="184"/>
      <c r="B243" s="155"/>
      <c r="C243" s="46" t="s">
        <v>21</v>
      </c>
      <c r="D243" s="39">
        <v>0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</row>
    <row r="244" spans="1:11" x14ac:dyDescent="0.3">
      <c r="A244" s="184"/>
      <c r="B244" s="153" t="s">
        <v>25</v>
      </c>
      <c r="C244" s="46" t="s">
        <v>136</v>
      </c>
      <c r="D244" s="39">
        <f t="shared" ref="D244:K244" si="15">D245+D247+D249+D250</f>
        <v>1095</v>
      </c>
      <c r="E244" s="39">
        <f t="shared" si="15"/>
        <v>1095</v>
      </c>
      <c r="F244" s="39">
        <f t="shared" si="15"/>
        <v>0</v>
      </c>
      <c r="G244" s="39">
        <f t="shared" si="15"/>
        <v>0</v>
      </c>
      <c r="H244" s="39">
        <f t="shared" si="15"/>
        <v>0</v>
      </c>
      <c r="I244" s="39">
        <f t="shared" si="15"/>
        <v>0</v>
      </c>
      <c r="J244" s="39">
        <f t="shared" si="15"/>
        <v>0</v>
      </c>
      <c r="K244" s="39">
        <f t="shared" si="15"/>
        <v>0</v>
      </c>
    </row>
    <row r="245" spans="1:11" x14ac:dyDescent="0.3">
      <c r="A245" s="184"/>
      <c r="B245" s="154"/>
      <c r="C245" s="46" t="s">
        <v>18</v>
      </c>
      <c r="D245" s="39">
        <v>1095</v>
      </c>
      <c r="E245" s="39">
        <v>1095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</row>
    <row r="246" spans="1:11" ht="75" x14ac:dyDescent="0.3">
      <c r="A246" s="184"/>
      <c r="B246" s="154"/>
      <c r="C246" s="47" t="s">
        <v>137</v>
      </c>
      <c r="D246" s="39">
        <v>0</v>
      </c>
      <c r="E246" s="39">
        <v>0</v>
      </c>
      <c r="F246" s="39">
        <v>0</v>
      </c>
      <c r="G246" s="39">
        <v>0</v>
      </c>
      <c r="H246" s="39">
        <v>0</v>
      </c>
      <c r="I246" s="39">
        <v>0</v>
      </c>
      <c r="J246" s="39">
        <v>0</v>
      </c>
      <c r="K246" s="39">
        <v>0</v>
      </c>
    </row>
    <row r="247" spans="1:11" ht="56.25" x14ac:dyDescent="0.3">
      <c r="A247" s="184"/>
      <c r="B247" s="154"/>
      <c r="C247" s="46" t="s">
        <v>33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</row>
    <row r="248" spans="1:11" ht="93.75" x14ac:dyDescent="0.3">
      <c r="A248" s="184"/>
      <c r="B248" s="154"/>
      <c r="C248" s="47" t="s">
        <v>138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</row>
    <row r="249" spans="1:11" ht="37.5" x14ac:dyDescent="0.3">
      <c r="A249" s="184"/>
      <c r="B249" s="154"/>
      <c r="C249" s="46" t="s">
        <v>20</v>
      </c>
      <c r="D249" s="39">
        <v>0</v>
      </c>
      <c r="E249" s="39">
        <v>0</v>
      </c>
      <c r="F249" s="39">
        <v>0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</row>
    <row r="250" spans="1:11" ht="56.25" x14ac:dyDescent="0.3">
      <c r="A250" s="185"/>
      <c r="B250" s="155"/>
      <c r="C250" s="46" t="s">
        <v>21</v>
      </c>
      <c r="D250" s="39">
        <v>0</v>
      </c>
      <c r="E250" s="39">
        <v>0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</row>
    <row r="251" spans="1:11" x14ac:dyDescent="0.3">
      <c r="A251" s="189" t="s">
        <v>173</v>
      </c>
      <c r="B251" s="153" t="s">
        <v>139</v>
      </c>
      <c r="C251" s="45" t="s">
        <v>136</v>
      </c>
      <c r="D251" s="36">
        <f>D252+D254+D256+D257</f>
        <v>7600</v>
      </c>
      <c r="E251" s="36">
        <f>E252+E254+E256+E257</f>
        <v>9600</v>
      </c>
      <c r="F251" s="36">
        <f>F252+F254+F256+F257</f>
        <v>7600</v>
      </c>
      <c r="G251" s="36">
        <f>G252+G254+G256+G257</f>
        <v>4800</v>
      </c>
      <c r="H251" s="36">
        <f>H252+H254+H256+H257</f>
        <v>4800</v>
      </c>
      <c r="I251" s="37">
        <f>G251/D251*100</f>
        <v>63.157894736842103</v>
      </c>
      <c r="J251" s="37">
        <f>G251/E251*100</f>
        <v>50</v>
      </c>
      <c r="K251" s="37">
        <f>G251/F251*100</f>
        <v>63.157894736842103</v>
      </c>
    </row>
    <row r="252" spans="1:11" x14ac:dyDescent="0.3">
      <c r="A252" s="190"/>
      <c r="B252" s="154"/>
      <c r="C252" s="46" t="s">
        <v>18</v>
      </c>
      <c r="D252" s="39">
        <v>7600</v>
      </c>
      <c r="E252" s="39">
        <v>9600</v>
      </c>
      <c r="F252" s="39">
        <v>7600</v>
      </c>
      <c r="G252" s="39">
        <v>4800</v>
      </c>
      <c r="H252" s="39">
        <v>4800</v>
      </c>
      <c r="I252" s="37">
        <f>G252/D252*100</f>
        <v>63.157894736842103</v>
      </c>
      <c r="J252" s="37">
        <f>G252/E252*100</f>
        <v>50</v>
      </c>
      <c r="K252" s="37">
        <f>G252/F252*100</f>
        <v>63.157894736842103</v>
      </c>
    </row>
    <row r="253" spans="1:11" ht="75" x14ac:dyDescent="0.3">
      <c r="A253" s="190"/>
      <c r="B253" s="154"/>
      <c r="C253" s="47" t="s">
        <v>137</v>
      </c>
      <c r="D253" s="39">
        <v>0</v>
      </c>
      <c r="E253" s="39"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v>0</v>
      </c>
      <c r="K253" s="39">
        <v>0</v>
      </c>
    </row>
    <row r="254" spans="1:11" ht="56.25" x14ac:dyDescent="0.3">
      <c r="A254" s="190"/>
      <c r="B254" s="154"/>
      <c r="C254" s="46" t="s">
        <v>33</v>
      </c>
      <c r="D254" s="39">
        <v>0</v>
      </c>
      <c r="E254" s="39">
        <v>0</v>
      </c>
      <c r="F254" s="39">
        <v>0</v>
      </c>
      <c r="G254" s="39">
        <v>0</v>
      </c>
      <c r="H254" s="39">
        <v>0</v>
      </c>
      <c r="I254" s="39">
        <v>0</v>
      </c>
      <c r="J254" s="39">
        <v>0</v>
      </c>
      <c r="K254" s="39">
        <v>0</v>
      </c>
    </row>
    <row r="255" spans="1:11" ht="93.75" x14ac:dyDescent="0.3">
      <c r="A255" s="190"/>
      <c r="B255" s="154"/>
      <c r="C255" s="47" t="s">
        <v>138</v>
      </c>
      <c r="D255" s="39">
        <v>0</v>
      </c>
      <c r="E255" s="39">
        <v>0</v>
      </c>
      <c r="F255" s="39">
        <v>0</v>
      </c>
      <c r="G255" s="39"/>
      <c r="H255" s="39">
        <v>0</v>
      </c>
      <c r="I255" s="39">
        <v>0</v>
      </c>
      <c r="J255" s="39">
        <v>0</v>
      </c>
      <c r="K255" s="39">
        <v>0</v>
      </c>
    </row>
    <row r="256" spans="1:11" ht="37.5" x14ac:dyDescent="0.3">
      <c r="A256" s="190"/>
      <c r="B256" s="154"/>
      <c r="C256" s="46" t="s">
        <v>20</v>
      </c>
      <c r="D256" s="39">
        <v>0</v>
      </c>
      <c r="E256" s="39">
        <v>0</v>
      </c>
      <c r="F256" s="39">
        <v>0</v>
      </c>
      <c r="G256" s="39"/>
      <c r="H256" s="39">
        <v>0</v>
      </c>
      <c r="I256" s="39">
        <v>0</v>
      </c>
      <c r="J256" s="39">
        <v>0</v>
      </c>
      <c r="K256" s="39">
        <v>0</v>
      </c>
    </row>
    <row r="257" spans="1:11" ht="56.25" x14ac:dyDescent="0.3">
      <c r="A257" s="190"/>
      <c r="B257" s="155"/>
      <c r="C257" s="46" t="s">
        <v>21</v>
      </c>
      <c r="D257" s="39">
        <v>0</v>
      </c>
      <c r="E257" s="39">
        <v>0</v>
      </c>
      <c r="F257" s="39">
        <v>0</v>
      </c>
      <c r="G257" s="39"/>
      <c r="H257" s="39">
        <v>0</v>
      </c>
      <c r="I257" s="39">
        <v>0</v>
      </c>
      <c r="J257" s="39">
        <v>0</v>
      </c>
      <c r="K257" s="39">
        <v>0</v>
      </c>
    </row>
    <row r="258" spans="1:11" x14ac:dyDescent="0.3">
      <c r="A258" s="190"/>
      <c r="B258" s="153" t="s">
        <v>25</v>
      </c>
      <c r="C258" s="46" t="s">
        <v>136</v>
      </c>
      <c r="D258" s="39">
        <f t="shared" ref="D258:K258" si="16">D259+D261+D263+D264</f>
        <v>0</v>
      </c>
      <c r="E258" s="39">
        <f t="shared" si="16"/>
        <v>0</v>
      </c>
      <c r="F258" s="39">
        <f t="shared" si="16"/>
        <v>0</v>
      </c>
      <c r="G258" s="39">
        <f t="shared" si="16"/>
        <v>0</v>
      </c>
      <c r="H258" s="39">
        <f t="shared" si="16"/>
        <v>0</v>
      </c>
      <c r="I258" s="39">
        <f t="shared" si="16"/>
        <v>0</v>
      </c>
      <c r="J258" s="39">
        <f t="shared" si="16"/>
        <v>0</v>
      </c>
      <c r="K258" s="39">
        <f t="shared" si="16"/>
        <v>0</v>
      </c>
    </row>
    <row r="259" spans="1:11" x14ac:dyDescent="0.3">
      <c r="A259" s="190"/>
      <c r="B259" s="154"/>
      <c r="C259" s="46" t="s">
        <v>18</v>
      </c>
      <c r="D259" s="39">
        <v>0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</row>
    <row r="260" spans="1:11" ht="75" x14ac:dyDescent="0.3">
      <c r="A260" s="190"/>
      <c r="B260" s="154"/>
      <c r="C260" s="47" t="s">
        <v>137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</row>
    <row r="261" spans="1:11" ht="56.25" x14ac:dyDescent="0.3">
      <c r="A261" s="190"/>
      <c r="B261" s="154"/>
      <c r="C261" s="46" t="s">
        <v>33</v>
      </c>
      <c r="D261" s="39">
        <v>0</v>
      </c>
      <c r="E261" s="39">
        <v>0</v>
      </c>
      <c r="F261" s="39">
        <v>0</v>
      </c>
      <c r="G261" s="39">
        <v>0</v>
      </c>
      <c r="H261" s="39">
        <v>0</v>
      </c>
      <c r="I261" s="39">
        <v>0</v>
      </c>
      <c r="J261" s="39">
        <v>0</v>
      </c>
      <c r="K261" s="39">
        <v>0</v>
      </c>
    </row>
    <row r="262" spans="1:11" ht="93.75" x14ac:dyDescent="0.3">
      <c r="A262" s="190"/>
      <c r="B262" s="154"/>
      <c r="C262" s="47" t="s">
        <v>138</v>
      </c>
      <c r="D262" s="39">
        <v>0</v>
      </c>
      <c r="E262" s="39">
        <v>0</v>
      </c>
      <c r="F262" s="39">
        <v>0</v>
      </c>
      <c r="G262" s="39">
        <v>0</v>
      </c>
      <c r="H262" s="39">
        <v>0</v>
      </c>
      <c r="I262" s="39">
        <v>0</v>
      </c>
      <c r="J262" s="39">
        <v>0</v>
      </c>
      <c r="K262" s="39">
        <v>0</v>
      </c>
    </row>
    <row r="263" spans="1:11" ht="37.5" x14ac:dyDescent="0.3">
      <c r="A263" s="190"/>
      <c r="B263" s="154"/>
      <c r="C263" s="46" t="s">
        <v>20</v>
      </c>
      <c r="D263" s="39">
        <v>0</v>
      </c>
      <c r="E263" s="39">
        <v>0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39">
        <v>0</v>
      </c>
    </row>
    <row r="264" spans="1:11" ht="56.25" x14ac:dyDescent="0.3">
      <c r="A264" s="191"/>
      <c r="B264" s="155"/>
      <c r="C264" s="46" t="s">
        <v>21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</row>
    <row r="265" spans="1:11" x14ac:dyDescent="0.3">
      <c r="A265" s="180" t="s">
        <v>174</v>
      </c>
      <c r="B265" s="153" t="s">
        <v>168</v>
      </c>
      <c r="C265" s="45" t="s">
        <v>136</v>
      </c>
      <c r="D265" s="36">
        <f>D266+D268+D270+D271</f>
        <v>100</v>
      </c>
      <c r="E265" s="36">
        <f>E266+E268+E270+E271</f>
        <v>100</v>
      </c>
      <c r="F265" s="36">
        <f>F266+F268+F270+F271</f>
        <v>100</v>
      </c>
      <c r="G265" s="36">
        <f>G266+G268+G270+G271</f>
        <v>0</v>
      </c>
      <c r="H265" s="36">
        <f>H266+H268+H270+H271</f>
        <v>0</v>
      </c>
      <c r="I265" s="37">
        <f>G265/D265*100</f>
        <v>0</v>
      </c>
      <c r="J265" s="37">
        <f>G265/E265*100</f>
        <v>0</v>
      </c>
      <c r="K265" s="37">
        <f>G265/F265*100</f>
        <v>0</v>
      </c>
    </row>
    <row r="266" spans="1:11" x14ac:dyDescent="0.3">
      <c r="A266" s="181"/>
      <c r="B266" s="154"/>
      <c r="C266" s="46" t="s">
        <v>18</v>
      </c>
      <c r="D266" s="39">
        <f t="shared" ref="D266:K268" si="17">D280+D287</f>
        <v>100</v>
      </c>
      <c r="E266" s="39">
        <f t="shared" si="17"/>
        <v>100</v>
      </c>
      <c r="F266" s="39">
        <f t="shared" si="17"/>
        <v>100</v>
      </c>
      <c r="G266" s="39">
        <f t="shared" si="17"/>
        <v>0</v>
      </c>
      <c r="H266" s="39">
        <f t="shared" si="17"/>
        <v>0</v>
      </c>
      <c r="I266" s="37">
        <f>G266/D266*100</f>
        <v>0</v>
      </c>
      <c r="J266" s="37">
        <f>G266/E266*100</f>
        <v>0</v>
      </c>
      <c r="K266" s="37">
        <f>G266/F266*100</f>
        <v>0</v>
      </c>
    </row>
    <row r="267" spans="1:11" ht="75" x14ac:dyDescent="0.3">
      <c r="A267" s="181"/>
      <c r="B267" s="154"/>
      <c r="C267" s="47" t="s">
        <v>137</v>
      </c>
      <c r="D267" s="39">
        <f t="shared" si="17"/>
        <v>0</v>
      </c>
      <c r="E267" s="39">
        <f t="shared" si="17"/>
        <v>0</v>
      </c>
      <c r="F267" s="39">
        <f t="shared" si="17"/>
        <v>0</v>
      </c>
      <c r="G267" s="39">
        <v>0</v>
      </c>
      <c r="H267" s="39">
        <f t="shared" si="17"/>
        <v>0</v>
      </c>
      <c r="I267" s="39">
        <f t="shared" si="17"/>
        <v>0</v>
      </c>
      <c r="J267" s="39">
        <f t="shared" si="17"/>
        <v>0</v>
      </c>
      <c r="K267" s="39">
        <f t="shared" si="17"/>
        <v>0</v>
      </c>
    </row>
    <row r="268" spans="1:11" ht="56.25" x14ac:dyDescent="0.3">
      <c r="A268" s="181"/>
      <c r="B268" s="154"/>
      <c r="C268" s="46" t="s">
        <v>33</v>
      </c>
      <c r="D268" s="39">
        <f t="shared" si="17"/>
        <v>0</v>
      </c>
      <c r="E268" s="39">
        <f t="shared" si="17"/>
        <v>0</v>
      </c>
      <c r="F268" s="39">
        <f t="shared" si="17"/>
        <v>0</v>
      </c>
      <c r="G268" s="39">
        <v>0</v>
      </c>
      <c r="H268" s="39">
        <f t="shared" si="17"/>
        <v>0</v>
      </c>
      <c r="I268" s="39">
        <f t="shared" si="17"/>
        <v>0</v>
      </c>
      <c r="J268" s="39">
        <f t="shared" si="17"/>
        <v>0</v>
      </c>
      <c r="K268" s="39">
        <f t="shared" si="17"/>
        <v>0</v>
      </c>
    </row>
    <row r="269" spans="1:11" ht="93.75" x14ac:dyDescent="0.3">
      <c r="A269" s="181"/>
      <c r="B269" s="154"/>
      <c r="C269" s="47" t="s">
        <v>138</v>
      </c>
      <c r="D269" s="39">
        <v>0</v>
      </c>
      <c r="E269" s="39">
        <v>0</v>
      </c>
      <c r="F269" s="39">
        <v>0</v>
      </c>
      <c r="G269" s="39">
        <v>0</v>
      </c>
      <c r="H269" s="39">
        <v>0</v>
      </c>
      <c r="I269" s="39">
        <v>0</v>
      </c>
      <c r="J269" s="39">
        <v>0</v>
      </c>
      <c r="K269" s="39">
        <v>0</v>
      </c>
    </row>
    <row r="270" spans="1:11" ht="37.5" x14ac:dyDescent="0.3">
      <c r="A270" s="181"/>
      <c r="B270" s="154"/>
      <c r="C270" s="46" t="s">
        <v>20</v>
      </c>
      <c r="D270" s="39">
        <f t="shared" ref="D270:K271" si="18">D284+D291</f>
        <v>0</v>
      </c>
      <c r="E270" s="39">
        <f t="shared" si="18"/>
        <v>0</v>
      </c>
      <c r="F270" s="39">
        <f t="shared" si="18"/>
        <v>0</v>
      </c>
      <c r="G270" s="39">
        <v>0</v>
      </c>
      <c r="H270" s="39">
        <f t="shared" si="18"/>
        <v>0</v>
      </c>
      <c r="I270" s="39">
        <f t="shared" si="18"/>
        <v>0</v>
      </c>
      <c r="J270" s="39">
        <f t="shared" si="18"/>
        <v>0</v>
      </c>
      <c r="K270" s="39">
        <f t="shared" si="18"/>
        <v>0</v>
      </c>
    </row>
    <row r="271" spans="1:11" ht="56.25" x14ac:dyDescent="0.3">
      <c r="A271" s="181"/>
      <c r="B271" s="155"/>
      <c r="C271" s="46" t="s">
        <v>21</v>
      </c>
      <c r="D271" s="39">
        <f t="shared" si="18"/>
        <v>0</v>
      </c>
      <c r="E271" s="39">
        <f t="shared" si="18"/>
        <v>0</v>
      </c>
      <c r="F271" s="39">
        <f t="shared" si="18"/>
        <v>0</v>
      </c>
      <c r="G271" s="39">
        <v>0</v>
      </c>
      <c r="H271" s="39">
        <f t="shared" si="18"/>
        <v>0</v>
      </c>
      <c r="I271" s="39">
        <f t="shared" si="18"/>
        <v>0</v>
      </c>
      <c r="J271" s="39">
        <f t="shared" si="18"/>
        <v>0</v>
      </c>
      <c r="K271" s="39">
        <f t="shared" si="18"/>
        <v>0</v>
      </c>
    </row>
    <row r="272" spans="1:11" x14ac:dyDescent="0.3">
      <c r="A272" s="181"/>
      <c r="B272" s="153" t="s">
        <v>25</v>
      </c>
      <c r="C272" s="46" t="s">
        <v>136</v>
      </c>
      <c r="D272" s="39">
        <f t="shared" ref="D272:K272" si="19">D273+D275+D277+D278</f>
        <v>1700</v>
      </c>
      <c r="E272" s="39">
        <f t="shared" si="19"/>
        <v>1700</v>
      </c>
      <c r="F272" s="39">
        <f t="shared" si="19"/>
        <v>1700</v>
      </c>
      <c r="G272" s="39">
        <f t="shared" si="19"/>
        <v>813.6</v>
      </c>
      <c r="H272" s="39">
        <f t="shared" si="19"/>
        <v>911.6</v>
      </c>
      <c r="I272" s="39">
        <f t="shared" si="19"/>
        <v>47.858823529411765</v>
      </c>
      <c r="J272" s="39">
        <f t="shared" si="19"/>
        <v>47.858823529411765</v>
      </c>
      <c r="K272" s="39">
        <f t="shared" si="19"/>
        <v>47.858823529411765</v>
      </c>
    </row>
    <row r="273" spans="1:11" x14ac:dyDescent="0.3">
      <c r="A273" s="181"/>
      <c r="B273" s="154"/>
      <c r="C273" s="46" t="s">
        <v>18</v>
      </c>
      <c r="D273" s="39">
        <f t="shared" ref="D273:K274" si="20">D294</f>
        <v>1700</v>
      </c>
      <c r="E273" s="39">
        <f t="shared" si="20"/>
        <v>1700</v>
      </c>
      <c r="F273" s="39">
        <f t="shared" si="20"/>
        <v>1700</v>
      </c>
      <c r="G273" s="39">
        <f t="shared" si="20"/>
        <v>813.6</v>
      </c>
      <c r="H273" s="39">
        <f t="shared" si="20"/>
        <v>911.6</v>
      </c>
      <c r="I273" s="39">
        <f t="shared" si="20"/>
        <v>47.858823529411765</v>
      </c>
      <c r="J273" s="39">
        <f t="shared" si="20"/>
        <v>47.858823529411765</v>
      </c>
      <c r="K273" s="39">
        <f t="shared" si="20"/>
        <v>47.858823529411765</v>
      </c>
    </row>
    <row r="274" spans="1:11" ht="75" x14ac:dyDescent="0.3">
      <c r="A274" s="181"/>
      <c r="B274" s="154"/>
      <c r="C274" s="47" t="s">
        <v>137</v>
      </c>
      <c r="D274" s="39">
        <f t="shared" si="20"/>
        <v>0</v>
      </c>
      <c r="E274" s="39">
        <f t="shared" si="20"/>
        <v>0</v>
      </c>
      <c r="F274" s="39">
        <f t="shared" si="20"/>
        <v>0</v>
      </c>
      <c r="G274" s="39">
        <v>0</v>
      </c>
      <c r="H274" s="39">
        <f t="shared" si="20"/>
        <v>0</v>
      </c>
      <c r="I274" s="39">
        <f t="shared" si="20"/>
        <v>0</v>
      </c>
      <c r="J274" s="39">
        <f t="shared" si="20"/>
        <v>0</v>
      </c>
      <c r="K274" s="39">
        <f t="shared" si="20"/>
        <v>0</v>
      </c>
    </row>
    <row r="275" spans="1:11" ht="56.25" x14ac:dyDescent="0.3">
      <c r="A275" s="181"/>
      <c r="B275" s="154"/>
      <c r="C275" s="46" t="s">
        <v>33</v>
      </c>
      <c r="D275" s="39">
        <f>D289+D296</f>
        <v>0</v>
      </c>
      <c r="E275" s="39">
        <f>E289+E296</f>
        <v>0</v>
      </c>
      <c r="F275" s="39">
        <f>F289+F296</f>
        <v>0</v>
      </c>
      <c r="G275" s="39">
        <v>0</v>
      </c>
      <c r="H275" s="39">
        <f>H289+H296</f>
        <v>0</v>
      </c>
      <c r="I275" s="39">
        <f>I289+I296</f>
        <v>0</v>
      </c>
      <c r="J275" s="39">
        <f>J289+J296</f>
        <v>0</v>
      </c>
      <c r="K275" s="39">
        <f>K289+K296</f>
        <v>0</v>
      </c>
    </row>
    <row r="276" spans="1:11" ht="93.75" x14ac:dyDescent="0.3">
      <c r="A276" s="181"/>
      <c r="B276" s="154"/>
      <c r="C276" s="47" t="s">
        <v>138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</row>
    <row r="277" spans="1:11" ht="37.5" x14ac:dyDescent="0.3">
      <c r="A277" s="181"/>
      <c r="B277" s="154"/>
      <c r="C277" s="46" t="s">
        <v>20</v>
      </c>
      <c r="D277" s="39">
        <f t="shared" ref="D277:K278" si="21">D291+D298</f>
        <v>0</v>
      </c>
      <c r="E277" s="39">
        <f t="shared" si="21"/>
        <v>0</v>
      </c>
      <c r="F277" s="39">
        <f t="shared" si="21"/>
        <v>0</v>
      </c>
      <c r="G277" s="39">
        <v>0</v>
      </c>
      <c r="H277" s="39">
        <f t="shared" si="21"/>
        <v>0</v>
      </c>
      <c r="I277" s="39">
        <f t="shared" si="21"/>
        <v>0</v>
      </c>
      <c r="J277" s="39">
        <f t="shared" si="21"/>
        <v>0</v>
      </c>
      <c r="K277" s="39">
        <f t="shared" si="21"/>
        <v>0</v>
      </c>
    </row>
    <row r="278" spans="1:11" ht="56.25" x14ac:dyDescent="0.3">
      <c r="A278" s="182"/>
      <c r="B278" s="155"/>
      <c r="C278" s="46" t="s">
        <v>21</v>
      </c>
      <c r="D278" s="39">
        <f t="shared" si="21"/>
        <v>0</v>
      </c>
      <c r="E278" s="39">
        <f t="shared" si="21"/>
        <v>0</v>
      </c>
      <c r="F278" s="39">
        <f t="shared" si="21"/>
        <v>0</v>
      </c>
      <c r="G278" s="39">
        <v>0</v>
      </c>
      <c r="H278" s="39">
        <f t="shared" si="21"/>
        <v>0</v>
      </c>
      <c r="I278" s="39">
        <f t="shared" si="21"/>
        <v>0</v>
      </c>
      <c r="J278" s="39">
        <f t="shared" si="21"/>
        <v>0</v>
      </c>
      <c r="K278" s="39">
        <f t="shared" si="21"/>
        <v>0</v>
      </c>
    </row>
    <row r="279" spans="1:11" x14ac:dyDescent="0.3">
      <c r="A279" s="150" t="s">
        <v>175</v>
      </c>
      <c r="B279" s="153" t="s">
        <v>139</v>
      </c>
      <c r="C279" s="46" t="s">
        <v>136</v>
      </c>
      <c r="D279" s="39">
        <f t="shared" ref="D279:K279" si="22">D280+D282+D284+D285</f>
        <v>0</v>
      </c>
      <c r="E279" s="39">
        <f t="shared" si="22"/>
        <v>0</v>
      </c>
      <c r="F279" s="39">
        <f t="shared" si="22"/>
        <v>0</v>
      </c>
      <c r="G279" s="39">
        <f t="shared" si="22"/>
        <v>0</v>
      </c>
      <c r="H279" s="39">
        <f t="shared" si="22"/>
        <v>0</v>
      </c>
      <c r="I279" s="39">
        <f t="shared" si="22"/>
        <v>0</v>
      </c>
      <c r="J279" s="39">
        <f t="shared" si="22"/>
        <v>0</v>
      </c>
      <c r="K279" s="39">
        <f t="shared" si="22"/>
        <v>0</v>
      </c>
    </row>
    <row r="280" spans="1:11" x14ac:dyDescent="0.3">
      <c r="A280" s="151"/>
      <c r="B280" s="154"/>
      <c r="C280" s="46" t="s">
        <v>18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</row>
    <row r="281" spans="1:11" ht="75" x14ac:dyDescent="0.3">
      <c r="A281" s="151"/>
      <c r="B281" s="154"/>
      <c r="C281" s="47" t="s">
        <v>137</v>
      </c>
      <c r="D281" s="39">
        <v>0</v>
      </c>
      <c r="E281" s="39">
        <v>0</v>
      </c>
      <c r="F281" s="39">
        <v>0</v>
      </c>
      <c r="G281" s="39">
        <v>0</v>
      </c>
      <c r="H281" s="39">
        <v>0</v>
      </c>
      <c r="I281" s="39">
        <v>0</v>
      </c>
      <c r="J281" s="39">
        <v>0</v>
      </c>
      <c r="K281" s="39">
        <v>0</v>
      </c>
    </row>
    <row r="282" spans="1:11" ht="56.25" x14ac:dyDescent="0.3">
      <c r="A282" s="151"/>
      <c r="B282" s="154"/>
      <c r="C282" s="46" t="s">
        <v>33</v>
      </c>
      <c r="D282" s="39">
        <v>0</v>
      </c>
      <c r="E282" s="39">
        <v>0</v>
      </c>
      <c r="F282" s="39">
        <v>0</v>
      </c>
      <c r="G282" s="39">
        <v>0</v>
      </c>
      <c r="H282" s="39">
        <v>0</v>
      </c>
      <c r="I282" s="39">
        <v>0</v>
      </c>
      <c r="J282" s="39">
        <v>0</v>
      </c>
      <c r="K282" s="39">
        <v>0</v>
      </c>
    </row>
    <row r="283" spans="1:11" ht="93.75" x14ac:dyDescent="0.3">
      <c r="A283" s="151"/>
      <c r="B283" s="154"/>
      <c r="C283" s="47" t="s">
        <v>138</v>
      </c>
      <c r="D283" s="39">
        <v>0</v>
      </c>
      <c r="E283" s="39">
        <v>0</v>
      </c>
      <c r="F283" s="39">
        <v>0</v>
      </c>
      <c r="G283" s="39">
        <v>0</v>
      </c>
      <c r="H283" s="39">
        <v>0</v>
      </c>
      <c r="I283" s="39">
        <v>0</v>
      </c>
      <c r="J283" s="39">
        <v>0</v>
      </c>
      <c r="K283" s="39">
        <v>0</v>
      </c>
    </row>
    <row r="284" spans="1:11" ht="37.5" x14ac:dyDescent="0.3">
      <c r="A284" s="151"/>
      <c r="B284" s="154"/>
      <c r="C284" s="46" t="s">
        <v>20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</row>
    <row r="285" spans="1:11" ht="56.25" x14ac:dyDescent="0.3">
      <c r="A285" s="152"/>
      <c r="B285" s="155"/>
      <c r="C285" s="46" t="s">
        <v>21</v>
      </c>
      <c r="D285" s="39">
        <v>0</v>
      </c>
      <c r="E285" s="39">
        <v>0</v>
      </c>
      <c r="F285" s="39">
        <v>0</v>
      </c>
      <c r="G285" s="39">
        <v>0</v>
      </c>
      <c r="H285" s="39">
        <v>0</v>
      </c>
      <c r="I285" s="39">
        <v>0</v>
      </c>
      <c r="J285" s="39">
        <v>0</v>
      </c>
      <c r="K285" s="39">
        <v>0</v>
      </c>
    </row>
    <row r="286" spans="1:11" x14ac:dyDescent="0.3">
      <c r="A286" s="186" t="s">
        <v>176</v>
      </c>
      <c r="B286" s="153" t="s">
        <v>139</v>
      </c>
      <c r="C286" s="45" t="s">
        <v>136</v>
      </c>
      <c r="D286" s="36">
        <f>D287+D289+D291+D292</f>
        <v>100</v>
      </c>
      <c r="E286" s="36">
        <f>E287+E289+E291+E292</f>
        <v>100</v>
      </c>
      <c r="F286" s="36">
        <f>F287+F289+F291+F292</f>
        <v>100</v>
      </c>
      <c r="G286" s="36">
        <f>G287+G289+G291+G292</f>
        <v>0</v>
      </c>
      <c r="H286" s="36">
        <f>H287+H289+H291+H292</f>
        <v>0</v>
      </c>
      <c r="I286" s="37">
        <f>G286/D286*100</f>
        <v>0</v>
      </c>
      <c r="J286" s="37">
        <f>G286/E286*100</f>
        <v>0</v>
      </c>
      <c r="K286" s="37">
        <f>G286/F286*100</f>
        <v>0</v>
      </c>
    </row>
    <row r="287" spans="1:11" x14ac:dyDescent="0.3">
      <c r="A287" s="187"/>
      <c r="B287" s="154"/>
      <c r="C287" s="46" t="s">
        <v>18</v>
      </c>
      <c r="D287" s="39">
        <v>100</v>
      </c>
      <c r="E287" s="39">
        <v>100</v>
      </c>
      <c r="F287" s="39">
        <v>100</v>
      </c>
      <c r="G287" s="39">
        <v>0</v>
      </c>
      <c r="H287" s="39">
        <v>0</v>
      </c>
      <c r="I287" s="37">
        <f>G287/D287*100</f>
        <v>0</v>
      </c>
      <c r="J287" s="37">
        <f>G287/E287*100</f>
        <v>0</v>
      </c>
      <c r="K287" s="37">
        <f>G287/F287*100</f>
        <v>0</v>
      </c>
    </row>
    <row r="288" spans="1:11" ht="75" x14ac:dyDescent="0.3">
      <c r="A288" s="187"/>
      <c r="B288" s="154"/>
      <c r="C288" s="47" t="s">
        <v>137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</row>
    <row r="289" spans="1:11" ht="56.25" x14ac:dyDescent="0.3">
      <c r="A289" s="187"/>
      <c r="B289" s="154"/>
      <c r="C289" s="46" t="s">
        <v>33</v>
      </c>
      <c r="D289" s="39">
        <v>0</v>
      </c>
      <c r="E289" s="39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0</v>
      </c>
      <c r="K289" s="39">
        <v>0</v>
      </c>
    </row>
    <row r="290" spans="1:11" ht="93.75" x14ac:dyDescent="0.3">
      <c r="A290" s="187"/>
      <c r="B290" s="154"/>
      <c r="C290" s="47" t="s">
        <v>138</v>
      </c>
      <c r="D290" s="39">
        <v>0</v>
      </c>
      <c r="E290" s="39">
        <v>0</v>
      </c>
      <c r="F290" s="39">
        <v>0</v>
      </c>
      <c r="G290" s="39">
        <v>0</v>
      </c>
      <c r="H290" s="39">
        <v>0</v>
      </c>
      <c r="I290" s="39">
        <v>0</v>
      </c>
      <c r="J290" s="39">
        <v>0</v>
      </c>
      <c r="K290" s="39">
        <v>0</v>
      </c>
    </row>
    <row r="291" spans="1:11" ht="37.5" x14ac:dyDescent="0.3">
      <c r="A291" s="187"/>
      <c r="B291" s="154"/>
      <c r="C291" s="46" t="s">
        <v>20</v>
      </c>
      <c r="D291" s="39">
        <v>0</v>
      </c>
      <c r="E291" s="39">
        <v>0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</row>
    <row r="292" spans="1:11" ht="56.25" x14ac:dyDescent="0.3">
      <c r="A292" s="187"/>
      <c r="B292" s="155"/>
      <c r="C292" s="46" t="s">
        <v>21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</row>
    <row r="293" spans="1:11" x14ac:dyDescent="0.3">
      <c r="A293" s="187"/>
      <c r="B293" s="153" t="s">
        <v>25</v>
      </c>
      <c r="C293" s="46" t="s">
        <v>136</v>
      </c>
      <c r="D293" s="39">
        <f t="shared" ref="D293:K293" si="23">D294+D296+D298+D299</f>
        <v>1700</v>
      </c>
      <c r="E293" s="39">
        <f t="shared" si="23"/>
        <v>1700</v>
      </c>
      <c r="F293" s="39">
        <f t="shared" si="23"/>
        <v>1700</v>
      </c>
      <c r="G293" s="39">
        <f t="shared" si="23"/>
        <v>813.6</v>
      </c>
      <c r="H293" s="39">
        <f t="shared" si="23"/>
        <v>911.6</v>
      </c>
      <c r="I293" s="39">
        <f t="shared" si="23"/>
        <v>47.858823529411765</v>
      </c>
      <c r="J293" s="39">
        <f t="shared" si="23"/>
        <v>47.858823529411765</v>
      </c>
      <c r="K293" s="39">
        <f t="shared" si="23"/>
        <v>47.858823529411765</v>
      </c>
    </row>
    <row r="294" spans="1:11" x14ac:dyDescent="0.3">
      <c r="A294" s="187"/>
      <c r="B294" s="154"/>
      <c r="C294" s="46" t="s">
        <v>18</v>
      </c>
      <c r="D294" s="39">
        <v>1700</v>
      </c>
      <c r="E294" s="39">
        <v>1700</v>
      </c>
      <c r="F294" s="39">
        <v>1700</v>
      </c>
      <c r="G294" s="39">
        <v>813.6</v>
      </c>
      <c r="H294" s="39">
        <v>911.6</v>
      </c>
      <c r="I294" s="39">
        <f>G294/D294*100</f>
        <v>47.858823529411765</v>
      </c>
      <c r="J294" s="39">
        <f>G294/E294*100</f>
        <v>47.858823529411765</v>
      </c>
      <c r="K294" s="39">
        <f>G294/F294*100</f>
        <v>47.858823529411765</v>
      </c>
    </row>
    <row r="295" spans="1:11" ht="75" x14ac:dyDescent="0.3">
      <c r="A295" s="187"/>
      <c r="B295" s="154"/>
      <c r="C295" s="47" t="s">
        <v>137</v>
      </c>
      <c r="D295" s="39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</row>
    <row r="296" spans="1:11" ht="56.25" x14ac:dyDescent="0.3">
      <c r="A296" s="187"/>
      <c r="B296" s="154"/>
      <c r="C296" s="46" t="s">
        <v>33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</row>
    <row r="297" spans="1:11" ht="93.75" x14ac:dyDescent="0.3">
      <c r="A297" s="187"/>
      <c r="B297" s="154"/>
      <c r="C297" s="47" t="s">
        <v>138</v>
      </c>
      <c r="D297" s="39">
        <v>0</v>
      </c>
      <c r="E297" s="39">
        <v>0</v>
      </c>
      <c r="F297" s="39">
        <v>0</v>
      </c>
      <c r="G297" s="39">
        <v>0</v>
      </c>
      <c r="H297" s="39">
        <v>0</v>
      </c>
      <c r="I297" s="39">
        <v>0</v>
      </c>
      <c r="J297" s="39">
        <v>0</v>
      </c>
      <c r="K297" s="39">
        <v>0</v>
      </c>
    </row>
    <row r="298" spans="1:11" ht="37.5" x14ac:dyDescent="0.3">
      <c r="A298" s="187"/>
      <c r="B298" s="154"/>
      <c r="C298" s="46" t="s">
        <v>20</v>
      </c>
      <c r="D298" s="39">
        <v>0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39">
        <v>0</v>
      </c>
    </row>
    <row r="299" spans="1:11" ht="56.25" x14ac:dyDescent="0.3">
      <c r="A299" s="188"/>
      <c r="B299" s="155"/>
      <c r="C299" s="46" t="s">
        <v>21</v>
      </c>
      <c r="D299" s="39">
        <v>0</v>
      </c>
      <c r="E299" s="39">
        <v>0</v>
      </c>
      <c r="F299" s="39">
        <v>0</v>
      </c>
      <c r="G299" s="39">
        <v>0</v>
      </c>
      <c r="H299" s="39">
        <v>0</v>
      </c>
      <c r="I299" s="39">
        <v>0</v>
      </c>
      <c r="J299" s="39">
        <v>0</v>
      </c>
      <c r="K299" s="39">
        <v>0</v>
      </c>
    </row>
    <row r="300" spans="1:11" x14ac:dyDescent="0.3">
      <c r="A300" s="180" t="s">
        <v>177</v>
      </c>
      <c r="B300" s="153" t="s">
        <v>178</v>
      </c>
      <c r="C300" s="45" t="s">
        <v>136</v>
      </c>
      <c r="D300" s="36">
        <f>D301+D303+D305+D306</f>
        <v>551514</v>
      </c>
      <c r="E300" s="36">
        <f>E301+E303+E305+E306</f>
        <v>560014</v>
      </c>
      <c r="F300" s="36">
        <f>F301+F303+F305+F306</f>
        <v>551514</v>
      </c>
      <c r="G300" s="36">
        <f>G301+G303+G305+G306</f>
        <v>281168.10000000003</v>
      </c>
      <c r="H300" s="36">
        <f>H301+H303+H305+H306</f>
        <v>281168.10000000003</v>
      </c>
      <c r="I300" s="37">
        <f>G300/D300*100</f>
        <v>50.98113556500833</v>
      </c>
      <c r="J300" s="37">
        <f>G300/E300*100</f>
        <v>50.207334102361735</v>
      </c>
      <c r="K300" s="37">
        <f>G300/F300*100</f>
        <v>50.98113556500833</v>
      </c>
    </row>
    <row r="301" spans="1:11" x14ac:dyDescent="0.3">
      <c r="A301" s="181"/>
      <c r="B301" s="154"/>
      <c r="C301" s="46" t="s">
        <v>18</v>
      </c>
      <c r="D301" s="39">
        <f t="shared" ref="D301:H306" si="24">D308+D322+D329+D336+D343</f>
        <v>551514</v>
      </c>
      <c r="E301" s="39">
        <f t="shared" si="24"/>
        <v>560014</v>
      </c>
      <c r="F301" s="39">
        <f t="shared" si="24"/>
        <v>551514</v>
      </c>
      <c r="G301" s="39">
        <f t="shared" si="24"/>
        <v>281168.10000000003</v>
      </c>
      <c r="H301" s="39">
        <f t="shared" si="24"/>
        <v>281168.10000000003</v>
      </c>
      <c r="I301" s="37">
        <f>G301/D301*100</f>
        <v>50.98113556500833</v>
      </c>
      <c r="J301" s="37">
        <f>G301/E301*100</f>
        <v>50.207334102361735</v>
      </c>
      <c r="K301" s="37">
        <f>G301/F301*100</f>
        <v>50.98113556500833</v>
      </c>
    </row>
    <row r="302" spans="1:11" ht="75" x14ac:dyDescent="0.3">
      <c r="A302" s="181"/>
      <c r="B302" s="154"/>
      <c r="C302" s="47" t="s">
        <v>137</v>
      </c>
      <c r="D302" s="39">
        <f t="shared" si="24"/>
        <v>0</v>
      </c>
      <c r="E302" s="39">
        <f t="shared" si="24"/>
        <v>0</v>
      </c>
      <c r="F302" s="39">
        <f t="shared" si="24"/>
        <v>0</v>
      </c>
      <c r="G302" s="39">
        <f t="shared" si="24"/>
        <v>0</v>
      </c>
      <c r="H302" s="39">
        <f t="shared" si="24"/>
        <v>0</v>
      </c>
      <c r="I302" s="37" t="e">
        <f>G302/D302*100</f>
        <v>#DIV/0!</v>
      </c>
      <c r="J302" s="37" t="e">
        <f>G302/E302*100</f>
        <v>#DIV/0!</v>
      </c>
      <c r="K302" s="37" t="e">
        <f>G302/F302*100</f>
        <v>#DIV/0!</v>
      </c>
    </row>
    <row r="303" spans="1:11" ht="56.25" x14ac:dyDescent="0.3">
      <c r="A303" s="181"/>
      <c r="B303" s="154"/>
      <c r="C303" s="46" t="s">
        <v>33</v>
      </c>
      <c r="D303" s="39">
        <f t="shared" si="24"/>
        <v>0</v>
      </c>
      <c r="E303" s="39">
        <f t="shared" si="24"/>
        <v>0</v>
      </c>
      <c r="F303" s="39">
        <f t="shared" si="24"/>
        <v>0</v>
      </c>
      <c r="G303" s="39">
        <f t="shared" si="24"/>
        <v>0</v>
      </c>
      <c r="H303" s="39">
        <f t="shared" si="24"/>
        <v>0</v>
      </c>
      <c r="I303" s="37" t="e">
        <f>G303/D303*100</f>
        <v>#DIV/0!</v>
      </c>
      <c r="J303" s="37" t="e">
        <f>G303/E303*100</f>
        <v>#DIV/0!</v>
      </c>
      <c r="K303" s="37" t="e">
        <f>G303/F303*100</f>
        <v>#DIV/0!</v>
      </c>
    </row>
    <row r="304" spans="1:11" ht="93.75" x14ac:dyDescent="0.3">
      <c r="A304" s="181"/>
      <c r="B304" s="154"/>
      <c r="C304" s="47" t="s">
        <v>138</v>
      </c>
      <c r="D304" s="39">
        <f t="shared" si="24"/>
        <v>0</v>
      </c>
      <c r="E304" s="39">
        <f t="shared" si="24"/>
        <v>0</v>
      </c>
      <c r="F304" s="39">
        <f t="shared" si="24"/>
        <v>0</v>
      </c>
      <c r="G304" s="39">
        <f t="shared" si="24"/>
        <v>0</v>
      </c>
      <c r="H304" s="39">
        <f t="shared" si="24"/>
        <v>0</v>
      </c>
      <c r="I304" s="37" t="e">
        <f>G304/D304*100</f>
        <v>#DIV/0!</v>
      </c>
      <c r="J304" s="37" t="e">
        <f>G304/E304*100</f>
        <v>#DIV/0!</v>
      </c>
      <c r="K304" s="37" t="e">
        <f>G304/F304*100</f>
        <v>#DIV/0!</v>
      </c>
    </row>
    <row r="305" spans="1:11" ht="37.5" x14ac:dyDescent="0.3">
      <c r="A305" s="181"/>
      <c r="B305" s="154"/>
      <c r="C305" s="46" t="s">
        <v>20</v>
      </c>
      <c r="D305" s="39">
        <f t="shared" si="24"/>
        <v>0</v>
      </c>
      <c r="E305" s="39">
        <f t="shared" si="24"/>
        <v>0</v>
      </c>
      <c r="F305" s="39">
        <f t="shared" si="24"/>
        <v>0</v>
      </c>
      <c r="G305" s="39">
        <f t="shared" si="24"/>
        <v>0</v>
      </c>
      <c r="H305" s="39">
        <f t="shared" si="24"/>
        <v>0</v>
      </c>
      <c r="I305" s="39">
        <v>0</v>
      </c>
      <c r="J305" s="39">
        <v>0</v>
      </c>
      <c r="K305" s="39">
        <v>0</v>
      </c>
    </row>
    <row r="306" spans="1:11" ht="56.25" x14ac:dyDescent="0.3">
      <c r="A306" s="181"/>
      <c r="B306" s="155"/>
      <c r="C306" s="46" t="s">
        <v>21</v>
      </c>
      <c r="D306" s="39">
        <f t="shared" si="24"/>
        <v>0</v>
      </c>
      <c r="E306" s="39">
        <f t="shared" si="24"/>
        <v>0</v>
      </c>
      <c r="F306" s="39">
        <f t="shared" si="24"/>
        <v>0</v>
      </c>
      <c r="G306" s="39">
        <f t="shared" si="24"/>
        <v>0</v>
      </c>
      <c r="H306" s="39">
        <f t="shared" si="24"/>
        <v>0</v>
      </c>
      <c r="I306" s="39">
        <v>0</v>
      </c>
      <c r="J306" s="39">
        <v>0</v>
      </c>
      <c r="K306" s="39">
        <v>0</v>
      </c>
    </row>
    <row r="307" spans="1:11" s="50" customFormat="1" x14ac:dyDescent="0.3">
      <c r="A307" s="186" t="s">
        <v>179</v>
      </c>
      <c r="B307" s="153" t="s">
        <v>145</v>
      </c>
      <c r="C307" s="45" t="s">
        <v>136</v>
      </c>
      <c r="D307" s="36">
        <f>D308+D310+D312+D313</f>
        <v>0</v>
      </c>
      <c r="E307" s="36">
        <f>E308+E310+E312+E313</f>
        <v>0</v>
      </c>
      <c r="F307" s="36">
        <f>F308+F310+F312+F313</f>
        <v>0</v>
      </c>
      <c r="G307" s="36">
        <f>G308+G310+G312+G313</f>
        <v>0</v>
      </c>
      <c r="H307" s="36">
        <f>H308+H310+H312+H313</f>
        <v>0</v>
      </c>
      <c r="I307" s="39" t="e">
        <f>G307/D307*100</f>
        <v>#DIV/0!</v>
      </c>
      <c r="J307" s="39" t="e">
        <f>H307/E307*100</f>
        <v>#DIV/0!</v>
      </c>
      <c r="K307" s="39" t="e">
        <f>G307/F307*100</f>
        <v>#DIV/0!</v>
      </c>
    </row>
    <row r="308" spans="1:11" s="50" customFormat="1" x14ac:dyDescent="0.3">
      <c r="A308" s="187"/>
      <c r="B308" s="154"/>
      <c r="C308" s="46" t="s">
        <v>18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 t="e">
        <f>G308/D308*100</f>
        <v>#DIV/0!</v>
      </c>
      <c r="J308" s="39" t="e">
        <f>G308/E308*100</f>
        <v>#DIV/0!</v>
      </c>
      <c r="K308" s="39" t="e">
        <f>G308/F308*100</f>
        <v>#DIV/0!</v>
      </c>
    </row>
    <row r="309" spans="1:11" s="50" customFormat="1" ht="75" x14ac:dyDescent="0.3">
      <c r="A309" s="187"/>
      <c r="B309" s="154"/>
      <c r="C309" s="47" t="s">
        <v>137</v>
      </c>
      <c r="D309" s="39">
        <f>D308</f>
        <v>0</v>
      </c>
      <c r="E309" s="39">
        <f>E308</f>
        <v>0</v>
      </c>
      <c r="F309" s="39">
        <f>F308</f>
        <v>0</v>
      </c>
      <c r="G309" s="39">
        <f>G308</f>
        <v>0</v>
      </c>
      <c r="H309" s="39">
        <f>H308</f>
        <v>0</v>
      </c>
      <c r="I309" s="39" t="e">
        <f>G309/D309*100</f>
        <v>#DIV/0!</v>
      </c>
      <c r="J309" s="39" t="e">
        <f>H309/E309*100</f>
        <v>#DIV/0!</v>
      </c>
      <c r="K309" s="39" t="e">
        <f>G309/F309*100</f>
        <v>#DIV/0!</v>
      </c>
    </row>
    <row r="310" spans="1:11" s="50" customFormat="1" ht="56.25" x14ac:dyDescent="0.3">
      <c r="A310" s="187"/>
      <c r="B310" s="154"/>
      <c r="C310" s="46" t="s">
        <v>33</v>
      </c>
      <c r="D310" s="39">
        <v>0</v>
      </c>
      <c r="E310" s="39">
        <v>0</v>
      </c>
      <c r="F310" s="39">
        <v>0</v>
      </c>
      <c r="G310" s="39">
        <v>0</v>
      </c>
      <c r="H310" s="39">
        <v>0</v>
      </c>
      <c r="I310" s="39" t="e">
        <f>G310/D310*100</f>
        <v>#DIV/0!</v>
      </c>
      <c r="J310" s="39" t="e">
        <f>G310/E310*100</f>
        <v>#DIV/0!</v>
      </c>
      <c r="K310" s="39" t="e">
        <f>G310/F310*100</f>
        <v>#DIV/0!</v>
      </c>
    </row>
    <row r="311" spans="1:11" s="50" customFormat="1" ht="93.75" x14ac:dyDescent="0.3">
      <c r="A311" s="187"/>
      <c r="B311" s="154"/>
      <c r="C311" s="47" t="s">
        <v>138</v>
      </c>
      <c r="D311" s="39">
        <f>D310</f>
        <v>0</v>
      </c>
      <c r="E311" s="39">
        <f>E310</f>
        <v>0</v>
      </c>
      <c r="F311" s="39">
        <f>F310</f>
        <v>0</v>
      </c>
      <c r="G311" s="39">
        <f>G310</f>
        <v>0</v>
      </c>
      <c r="H311" s="39">
        <f>H310</f>
        <v>0</v>
      </c>
      <c r="I311" s="39">
        <v>0</v>
      </c>
      <c r="J311" s="39">
        <v>0</v>
      </c>
      <c r="K311" s="39">
        <v>0</v>
      </c>
    </row>
    <row r="312" spans="1:11" s="50" customFormat="1" ht="37.5" x14ac:dyDescent="0.3">
      <c r="A312" s="187"/>
      <c r="B312" s="154"/>
      <c r="C312" s="46" t="s">
        <v>20</v>
      </c>
      <c r="D312" s="39">
        <v>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</row>
    <row r="313" spans="1:11" s="50" customFormat="1" ht="56.25" x14ac:dyDescent="0.3">
      <c r="A313" s="187"/>
      <c r="B313" s="155"/>
      <c r="C313" s="46" t="s">
        <v>21</v>
      </c>
      <c r="D313" s="39">
        <v>0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0</v>
      </c>
      <c r="K313" s="39">
        <v>0</v>
      </c>
    </row>
    <row r="314" spans="1:11" s="50" customFormat="1" x14ac:dyDescent="0.3">
      <c r="A314" s="187"/>
      <c r="B314" s="153" t="s">
        <v>25</v>
      </c>
      <c r="C314" s="46" t="s">
        <v>136</v>
      </c>
      <c r="D314" s="39">
        <f t="shared" ref="D314:K314" si="25">D315+D317+D319+D320</f>
        <v>0</v>
      </c>
      <c r="E314" s="39">
        <f t="shared" si="25"/>
        <v>0</v>
      </c>
      <c r="F314" s="39">
        <f t="shared" si="25"/>
        <v>0</v>
      </c>
      <c r="G314" s="39">
        <f t="shared" si="25"/>
        <v>0</v>
      </c>
      <c r="H314" s="39">
        <f t="shared" si="25"/>
        <v>0</v>
      </c>
      <c r="I314" s="39">
        <f t="shared" si="25"/>
        <v>0</v>
      </c>
      <c r="J314" s="39">
        <f t="shared" si="25"/>
        <v>0</v>
      </c>
      <c r="K314" s="39">
        <f t="shared" si="25"/>
        <v>0</v>
      </c>
    </row>
    <row r="315" spans="1:11" s="50" customFormat="1" x14ac:dyDescent="0.3">
      <c r="A315" s="187"/>
      <c r="B315" s="154"/>
      <c r="C315" s="46" t="s">
        <v>18</v>
      </c>
      <c r="D315" s="39">
        <v>0</v>
      </c>
      <c r="E315" s="39">
        <v>0</v>
      </c>
      <c r="F315" s="39">
        <v>0</v>
      </c>
      <c r="G315" s="39">
        <v>0</v>
      </c>
      <c r="H315" s="39">
        <v>0</v>
      </c>
      <c r="I315" s="39">
        <v>0</v>
      </c>
      <c r="J315" s="39">
        <v>0</v>
      </c>
      <c r="K315" s="39">
        <v>0</v>
      </c>
    </row>
    <row r="316" spans="1:11" s="50" customFormat="1" ht="75" x14ac:dyDescent="0.3">
      <c r="A316" s="187"/>
      <c r="B316" s="154"/>
      <c r="C316" s="47" t="s">
        <v>137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</row>
    <row r="317" spans="1:11" s="50" customFormat="1" ht="56.25" x14ac:dyDescent="0.3">
      <c r="A317" s="187"/>
      <c r="B317" s="154"/>
      <c r="C317" s="46" t="s">
        <v>33</v>
      </c>
      <c r="D317" s="39">
        <v>0</v>
      </c>
      <c r="E317" s="39">
        <v>0</v>
      </c>
      <c r="F317" s="39">
        <v>0</v>
      </c>
      <c r="G317" s="39">
        <v>0</v>
      </c>
      <c r="H317" s="39">
        <v>0</v>
      </c>
      <c r="I317" s="39">
        <v>0</v>
      </c>
      <c r="J317" s="39">
        <v>0</v>
      </c>
      <c r="K317" s="39">
        <v>0</v>
      </c>
    </row>
    <row r="318" spans="1:11" s="50" customFormat="1" ht="93.75" x14ac:dyDescent="0.3">
      <c r="A318" s="187"/>
      <c r="B318" s="154"/>
      <c r="C318" s="47" t="s">
        <v>138</v>
      </c>
      <c r="D318" s="39">
        <v>0</v>
      </c>
      <c r="E318" s="39">
        <v>0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</row>
    <row r="319" spans="1:11" s="50" customFormat="1" ht="37.5" x14ac:dyDescent="0.3">
      <c r="A319" s="187"/>
      <c r="B319" s="154"/>
      <c r="C319" s="46" t="s">
        <v>20</v>
      </c>
      <c r="D319" s="39">
        <v>0</v>
      </c>
      <c r="E319" s="39">
        <v>0</v>
      </c>
      <c r="F319" s="39">
        <v>0</v>
      </c>
      <c r="G319" s="39">
        <v>0</v>
      </c>
      <c r="H319" s="39">
        <v>0</v>
      </c>
      <c r="I319" s="39">
        <v>0</v>
      </c>
      <c r="J319" s="39">
        <v>0</v>
      </c>
      <c r="K319" s="39">
        <v>0</v>
      </c>
    </row>
    <row r="320" spans="1:11" s="50" customFormat="1" ht="56.25" x14ac:dyDescent="0.3">
      <c r="A320" s="188"/>
      <c r="B320" s="155"/>
      <c r="C320" s="46" t="s">
        <v>21</v>
      </c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</row>
    <row r="321" spans="1:11" x14ac:dyDescent="0.3">
      <c r="A321" s="150" t="s">
        <v>180</v>
      </c>
      <c r="B321" s="153" t="s">
        <v>181</v>
      </c>
      <c r="C321" s="45" t="s">
        <v>136</v>
      </c>
      <c r="D321" s="36">
        <f>D322+D324+D326+D327</f>
        <v>546959.30000000005</v>
      </c>
      <c r="E321" s="36">
        <f>E322+E324+E326+E327</f>
        <v>554959.30000000005</v>
      </c>
      <c r="F321" s="36">
        <f>F322+F324+F326+F327</f>
        <v>546959.30000000005</v>
      </c>
      <c r="G321" s="36">
        <f>G322+G324+G326+G327</f>
        <v>279201.90000000002</v>
      </c>
      <c r="H321" s="36">
        <f>H322+H324+H326+H327</f>
        <v>279201.90000000002</v>
      </c>
      <c r="I321" s="37">
        <f>G321/D321*100</f>
        <v>51.046193016555343</v>
      </c>
      <c r="J321" s="37">
        <f>G321/E321*100</f>
        <v>50.310338073440697</v>
      </c>
      <c r="K321" s="37">
        <f>G321/F321*100</f>
        <v>51.046193016555343</v>
      </c>
    </row>
    <row r="322" spans="1:11" x14ac:dyDescent="0.3">
      <c r="A322" s="151"/>
      <c r="B322" s="154"/>
      <c r="C322" s="46" t="s">
        <v>18</v>
      </c>
      <c r="D322" s="39">
        <v>546959.30000000005</v>
      </c>
      <c r="E322" s="39">
        <v>554959.30000000005</v>
      </c>
      <c r="F322" s="39">
        <v>546959.30000000005</v>
      </c>
      <c r="G322" s="39">
        <v>279201.90000000002</v>
      </c>
      <c r="H322" s="39">
        <v>279201.90000000002</v>
      </c>
      <c r="I322" s="37">
        <f>G322/D322*100</f>
        <v>51.046193016555343</v>
      </c>
      <c r="J322" s="37">
        <f>G322/E322*100</f>
        <v>50.310338073440697</v>
      </c>
      <c r="K322" s="37">
        <f>G322/F322*100</f>
        <v>51.046193016555343</v>
      </c>
    </row>
    <row r="323" spans="1:11" ht="75" x14ac:dyDescent="0.3">
      <c r="A323" s="151"/>
      <c r="B323" s="154"/>
      <c r="C323" s="47" t="s">
        <v>137</v>
      </c>
      <c r="D323" s="39">
        <v>0</v>
      </c>
      <c r="E323" s="39">
        <v>0</v>
      </c>
      <c r="F323" s="39">
        <v>0</v>
      </c>
      <c r="G323" s="39">
        <v>0</v>
      </c>
      <c r="H323" s="39">
        <v>0</v>
      </c>
      <c r="I323" s="39">
        <v>0</v>
      </c>
      <c r="J323" s="39">
        <v>0</v>
      </c>
      <c r="K323" s="39">
        <v>0</v>
      </c>
    </row>
    <row r="324" spans="1:11" ht="56.25" x14ac:dyDescent="0.3">
      <c r="A324" s="151"/>
      <c r="B324" s="154"/>
      <c r="C324" s="46" t="s">
        <v>33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</row>
    <row r="325" spans="1:11" ht="93.75" x14ac:dyDescent="0.3">
      <c r="A325" s="151"/>
      <c r="B325" s="154"/>
      <c r="C325" s="47" t="s">
        <v>138</v>
      </c>
      <c r="D325" s="39">
        <v>0</v>
      </c>
      <c r="E325" s="39">
        <v>0</v>
      </c>
      <c r="F325" s="39">
        <v>0</v>
      </c>
      <c r="G325" s="39">
        <v>0</v>
      </c>
      <c r="H325" s="39">
        <v>0</v>
      </c>
      <c r="I325" s="39">
        <v>0</v>
      </c>
      <c r="J325" s="39">
        <v>0</v>
      </c>
      <c r="K325" s="39">
        <v>0</v>
      </c>
    </row>
    <row r="326" spans="1:11" ht="37.5" x14ac:dyDescent="0.3">
      <c r="A326" s="151"/>
      <c r="B326" s="154"/>
      <c r="C326" s="46" t="s">
        <v>20</v>
      </c>
      <c r="D326" s="39">
        <v>0</v>
      </c>
      <c r="E326" s="39">
        <v>0</v>
      </c>
      <c r="F326" s="39">
        <v>0</v>
      </c>
      <c r="G326" s="39">
        <v>0</v>
      </c>
      <c r="H326" s="39">
        <v>0</v>
      </c>
      <c r="I326" s="39">
        <v>0</v>
      </c>
      <c r="J326" s="39">
        <v>0</v>
      </c>
      <c r="K326" s="39">
        <v>0</v>
      </c>
    </row>
    <row r="327" spans="1:11" ht="56.25" x14ac:dyDescent="0.3">
      <c r="A327" s="152"/>
      <c r="B327" s="155"/>
      <c r="C327" s="46" t="s">
        <v>21</v>
      </c>
      <c r="D327" s="39">
        <v>0</v>
      </c>
      <c r="E327" s="39">
        <v>0</v>
      </c>
      <c r="F327" s="39">
        <v>0</v>
      </c>
      <c r="G327" s="39">
        <v>0</v>
      </c>
      <c r="H327" s="39">
        <v>0</v>
      </c>
      <c r="I327" s="39">
        <v>0</v>
      </c>
      <c r="J327" s="39">
        <v>0</v>
      </c>
      <c r="K327" s="39">
        <v>0</v>
      </c>
    </row>
    <row r="328" spans="1:11" x14ac:dyDescent="0.3">
      <c r="A328" s="150" t="s">
        <v>182</v>
      </c>
      <c r="B328" s="153" t="s">
        <v>139</v>
      </c>
      <c r="C328" s="45" t="s">
        <v>136</v>
      </c>
      <c r="D328" s="36">
        <f>D329+D331+D333+D334</f>
        <v>224.2</v>
      </c>
      <c r="E328" s="36">
        <f>E329+E331+E333+E334</f>
        <v>224.2</v>
      </c>
      <c r="F328" s="36">
        <f>F329+F331+F333+F334</f>
        <v>224.2</v>
      </c>
      <c r="G328" s="36">
        <f>G329+G331+G333+G334</f>
        <v>104.9</v>
      </c>
      <c r="H328" s="36">
        <f>H329+H331+H333+H334</f>
        <v>104.9</v>
      </c>
      <c r="I328" s="37">
        <f>G328/D328*100</f>
        <v>46.788581623550407</v>
      </c>
      <c r="J328" s="37">
        <f>G328/E328*100</f>
        <v>46.788581623550407</v>
      </c>
      <c r="K328" s="37">
        <f>G328/F328*100</f>
        <v>46.788581623550407</v>
      </c>
    </row>
    <row r="329" spans="1:11" x14ac:dyDescent="0.3">
      <c r="A329" s="151"/>
      <c r="B329" s="154"/>
      <c r="C329" s="46" t="s">
        <v>18</v>
      </c>
      <c r="D329" s="39">
        <v>224.2</v>
      </c>
      <c r="E329" s="39">
        <v>224.2</v>
      </c>
      <c r="F329" s="39">
        <v>224.2</v>
      </c>
      <c r="G329" s="39">
        <v>104.9</v>
      </c>
      <c r="H329" s="39">
        <v>104.9</v>
      </c>
      <c r="I329" s="37">
        <f>G329/D329*100</f>
        <v>46.788581623550407</v>
      </c>
      <c r="J329" s="37">
        <f>G329/E329*100</f>
        <v>46.788581623550407</v>
      </c>
      <c r="K329" s="37">
        <f>G329/F329*100</f>
        <v>46.788581623550407</v>
      </c>
    </row>
    <row r="330" spans="1:11" ht="75" x14ac:dyDescent="0.3">
      <c r="A330" s="151"/>
      <c r="B330" s="154"/>
      <c r="C330" s="47" t="s">
        <v>137</v>
      </c>
      <c r="D330" s="39">
        <v>0</v>
      </c>
      <c r="E330" s="39">
        <v>0</v>
      </c>
      <c r="F330" s="39">
        <v>0</v>
      </c>
      <c r="G330" s="39">
        <v>0</v>
      </c>
      <c r="H330" s="39">
        <v>0</v>
      </c>
      <c r="I330" s="39">
        <v>0</v>
      </c>
      <c r="J330" s="39">
        <v>0</v>
      </c>
      <c r="K330" s="39">
        <v>0</v>
      </c>
    </row>
    <row r="331" spans="1:11" ht="56.25" x14ac:dyDescent="0.3">
      <c r="A331" s="151"/>
      <c r="B331" s="154"/>
      <c r="C331" s="46" t="s">
        <v>33</v>
      </c>
      <c r="D331" s="39">
        <v>0</v>
      </c>
      <c r="E331" s="39">
        <v>0</v>
      </c>
      <c r="F331" s="39">
        <v>0</v>
      </c>
      <c r="G331" s="39">
        <v>0</v>
      </c>
      <c r="H331" s="39">
        <v>0</v>
      </c>
      <c r="I331" s="39">
        <v>0</v>
      </c>
      <c r="J331" s="39">
        <v>0</v>
      </c>
      <c r="K331" s="39">
        <v>0</v>
      </c>
    </row>
    <row r="332" spans="1:11" ht="93.75" x14ac:dyDescent="0.3">
      <c r="A332" s="151"/>
      <c r="B332" s="154"/>
      <c r="C332" s="47" t="s">
        <v>138</v>
      </c>
      <c r="D332" s="39">
        <v>0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</row>
    <row r="333" spans="1:11" ht="37.5" x14ac:dyDescent="0.3">
      <c r="A333" s="151"/>
      <c r="B333" s="154"/>
      <c r="C333" s="46" t="s">
        <v>20</v>
      </c>
      <c r="D333" s="39">
        <v>0</v>
      </c>
      <c r="E333" s="39">
        <v>0</v>
      </c>
      <c r="F333" s="39">
        <v>0</v>
      </c>
      <c r="G333" s="39">
        <v>0</v>
      </c>
      <c r="H333" s="39">
        <v>0</v>
      </c>
      <c r="I333" s="39">
        <v>0</v>
      </c>
      <c r="J333" s="39">
        <v>0</v>
      </c>
      <c r="K333" s="39">
        <v>0</v>
      </c>
    </row>
    <row r="334" spans="1:11" ht="56.25" x14ac:dyDescent="0.3">
      <c r="A334" s="152"/>
      <c r="B334" s="155"/>
      <c r="C334" s="46" t="s">
        <v>21</v>
      </c>
      <c r="D334" s="39">
        <v>0</v>
      </c>
      <c r="E334" s="39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39">
        <v>0</v>
      </c>
    </row>
    <row r="335" spans="1:11" x14ac:dyDescent="0.3">
      <c r="A335" s="150" t="s">
        <v>183</v>
      </c>
      <c r="B335" s="153" t="s">
        <v>139</v>
      </c>
      <c r="C335" s="45" t="s">
        <v>136</v>
      </c>
      <c r="D335" s="36">
        <f>D336+D338+D340+D341</f>
        <v>2830.5</v>
      </c>
      <c r="E335" s="36">
        <f>E336+E338+E340+E341</f>
        <v>2830.5</v>
      </c>
      <c r="F335" s="36">
        <f>F336+F338+F340+F341</f>
        <v>2830.5</v>
      </c>
      <c r="G335" s="36">
        <f>G336+G338+G340+G341</f>
        <v>861.3</v>
      </c>
      <c r="H335" s="36">
        <f>H336+H338+H340+H341</f>
        <v>861.3</v>
      </c>
      <c r="I335" s="37">
        <f>G335/D335*100</f>
        <v>30.429252782193956</v>
      </c>
      <c r="J335" s="37">
        <f>G335/E335*100</f>
        <v>30.429252782193956</v>
      </c>
      <c r="K335" s="37">
        <f>G335/F335*100</f>
        <v>30.429252782193956</v>
      </c>
    </row>
    <row r="336" spans="1:11" x14ac:dyDescent="0.3">
      <c r="A336" s="151"/>
      <c r="B336" s="154"/>
      <c r="C336" s="46" t="s">
        <v>18</v>
      </c>
      <c r="D336" s="39">
        <v>2830.5</v>
      </c>
      <c r="E336" s="39">
        <v>2830.5</v>
      </c>
      <c r="F336" s="39">
        <v>2830.5</v>
      </c>
      <c r="G336" s="39">
        <v>861.3</v>
      </c>
      <c r="H336" s="39">
        <v>861.3</v>
      </c>
      <c r="I336" s="37">
        <f>G336/D336*100</f>
        <v>30.429252782193956</v>
      </c>
      <c r="J336" s="37">
        <f>G336/E336*100</f>
        <v>30.429252782193956</v>
      </c>
      <c r="K336" s="37">
        <f>G336/F336*100</f>
        <v>30.429252782193956</v>
      </c>
    </row>
    <row r="337" spans="1:11" ht="75" x14ac:dyDescent="0.3">
      <c r="A337" s="151"/>
      <c r="B337" s="154"/>
      <c r="C337" s="47" t="s">
        <v>137</v>
      </c>
      <c r="D337" s="39">
        <v>0</v>
      </c>
      <c r="E337" s="39">
        <v>0</v>
      </c>
      <c r="F337" s="39">
        <v>0</v>
      </c>
      <c r="G337" s="39">
        <v>0</v>
      </c>
      <c r="H337" s="39">
        <v>0</v>
      </c>
      <c r="I337" s="39">
        <v>0</v>
      </c>
      <c r="J337" s="39">
        <v>0</v>
      </c>
      <c r="K337" s="39">
        <v>0</v>
      </c>
    </row>
    <row r="338" spans="1:11" ht="56.25" x14ac:dyDescent="0.3">
      <c r="A338" s="151"/>
      <c r="B338" s="154"/>
      <c r="C338" s="46" t="s">
        <v>33</v>
      </c>
      <c r="D338" s="39">
        <v>0</v>
      </c>
      <c r="E338" s="39">
        <v>0</v>
      </c>
      <c r="F338" s="39">
        <v>0</v>
      </c>
      <c r="G338" s="39">
        <v>0</v>
      </c>
      <c r="H338" s="39">
        <v>0</v>
      </c>
      <c r="I338" s="39">
        <v>0</v>
      </c>
      <c r="J338" s="39">
        <v>0</v>
      </c>
      <c r="K338" s="39">
        <v>0</v>
      </c>
    </row>
    <row r="339" spans="1:11" ht="93.75" x14ac:dyDescent="0.3">
      <c r="A339" s="151"/>
      <c r="B339" s="154"/>
      <c r="C339" s="47" t="s">
        <v>138</v>
      </c>
      <c r="D339" s="39">
        <v>0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39">
        <v>0</v>
      </c>
    </row>
    <row r="340" spans="1:11" ht="37.5" x14ac:dyDescent="0.3">
      <c r="A340" s="151"/>
      <c r="B340" s="154"/>
      <c r="C340" s="46" t="s">
        <v>20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</row>
    <row r="341" spans="1:11" ht="56.25" x14ac:dyDescent="0.3">
      <c r="A341" s="152"/>
      <c r="B341" s="155"/>
      <c r="C341" s="46" t="s">
        <v>21</v>
      </c>
      <c r="D341" s="39">
        <v>0</v>
      </c>
      <c r="E341" s="39">
        <v>0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39">
        <v>0</v>
      </c>
    </row>
    <row r="342" spans="1:11" s="50" customFormat="1" x14ac:dyDescent="0.3">
      <c r="A342" s="159" t="s">
        <v>184</v>
      </c>
      <c r="B342" s="153" t="s">
        <v>145</v>
      </c>
      <c r="C342" s="45" t="s">
        <v>136</v>
      </c>
      <c r="D342" s="36">
        <f>D343+D345+D347+D348</f>
        <v>1500</v>
      </c>
      <c r="E342" s="36">
        <f>E343+E345+E347+E348</f>
        <v>2000</v>
      </c>
      <c r="F342" s="36">
        <f>F343+F345+F347+F348</f>
        <v>1500</v>
      </c>
      <c r="G342" s="36">
        <f>G343+G345+G347+G348</f>
        <v>1000</v>
      </c>
      <c r="H342" s="36">
        <f>H343+H345+H347+H348</f>
        <v>1000</v>
      </c>
      <c r="I342" s="37">
        <v>0</v>
      </c>
      <c r="J342" s="37">
        <v>0</v>
      </c>
      <c r="K342" s="37">
        <v>0</v>
      </c>
    </row>
    <row r="343" spans="1:11" s="50" customFormat="1" x14ac:dyDescent="0.3">
      <c r="A343" s="160"/>
      <c r="B343" s="154"/>
      <c r="C343" s="46" t="s">
        <v>18</v>
      </c>
      <c r="D343" s="39">
        <v>1500</v>
      </c>
      <c r="E343" s="39">
        <v>2000</v>
      </c>
      <c r="F343" s="39">
        <v>1500</v>
      </c>
      <c r="G343" s="39">
        <v>1000</v>
      </c>
      <c r="H343" s="39">
        <v>1000</v>
      </c>
      <c r="I343" s="37">
        <v>0</v>
      </c>
      <c r="J343" s="37">
        <v>0</v>
      </c>
      <c r="K343" s="37">
        <v>0</v>
      </c>
    </row>
    <row r="344" spans="1:11" s="50" customFormat="1" ht="75" x14ac:dyDescent="0.3">
      <c r="A344" s="160"/>
      <c r="B344" s="154"/>
      <c r="C344" s="47" t="s">
        <v>137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</row>
    <row r="345" spans="1:11" s="50" customFormat="1" ht="56.25" x14ac:dyDescent="0.3">
      <c r="A345" s="160"/>
      <c r="B345" s="154"/>
      <c r="C345" s="46" t="s">
        <v>33</v>
      </c>
      <c r="D345" s="39">
        <v>0</v>
      </c>
      <c r="E345" s="39">
        <v>0</v>
      </c>
      <c r="F345" s="39">
        <v>0</v>
      </c>
      <c r="G345" s="39">
        <v>0</v>
      </c>
      <c r="H345" s="39">
        <v>0</v>
      </c>
      <c r="I345" s="39">
        <v>0</v>
      </c>
      <c r="J345" s="39">
        <v>0</v>
      </c>
      <c r="K345" s="39">
        <v>0</v>
      </c>
    </row>
    <row r="346" spans="1:11" s="50" customFormat="1" ht="93.75" x14ac:dyDescent="0.3">
      <c r="A346" s="160"/>
      <c r="B346" s="154"/>
      <c r="C346" s="47" t="s">
        <v>138</v>
      </c>
      <c r="D346" s="39">
        <v>0</v>
      </c>
      <c r="E346" s="39">
        <v>0</v>
      </c>
      <c r="F346" s="39">
        <v>0</v>
      </c>
      <c r="G346" s="39">
        <v>0</v>
      </c>
      <c r="H346" s="39">
        <v>0</v>
      </c>
      <c r="I346" s="39">
        <v>0</v>
      </c>
      <c r="J346" s="39">
        <v>0</v>
      </c>
      <c r="K346" s="39">
        <v>0</v>
      </c>
    </row>
    <row r="347" spans="1:11" s="50" customFormat="1" ht="37.5" x14ac:dyDescent="0.3">
      <c r="A347" s="160"/>
      <c r="B347" s="154"/>
      <c r="C347" s="46" t="s">
        <v>20</v>
      </c>
      <c r="D347" s="39">
        <v>0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39">
        <v>0</v>
      </c>
    </row>
    <row r="348" spans="1:11" s="50" customFormat="1" ht="56.25" x14ac:dyDescent="0.3">
      <c r="A348" s="161"/>
      <c r="B348" s="155"/>
      <c r="C348" s="46" t="s">
        <v>21</v>
      </c>
      <c r="D348" s="39">
        <v>0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</row>
    <row r="349" spans="1:11" s="50" customFormat="1" x14ac:dyDescent="0.3">
      <c r="A349" s="192" t="s">
        <v>185</v>
      </c>
      <c r="B349" s="153" t="s">
        <v>145</v>
      </c>
      <c r="C349" s="45" t="s">
        <v>136</v>
      </c>
      <c r="D349" s="36">
        <f>D350+D352+D354+D355</f>
        <v>3172.8</v>
      </c>
      <c r="E349" s="36">
        <f>E350+E352+E354+E355</f>
        <v>3672.8</v>
      </c>
      <c r="F349" s="36">
        <f>F350+F352+F354+F355</f>
        <v>3172.8</v>
      </c>
      <c r="G349" s="36">
        <f>G350+G352+G354+G355</f>
        <v>1402.4</v>
      </c>
      <c r="H349" s="36">
        <f>H350+H352+H354+H355</f>
        <v>1402.4</v>
      </c>
      <c r="I349" s="37">
        <f>G349/D349*100</f>
        <v>44.20070600100857</v>
      </c>
      <c r="J349" s="37">
        <f>G349/E349*100</f>
        <v>38.183402308865169</v>
      </c>
      <c r="K349" s="37">
        <f>G349/F349*100</f>
        <v>44.20070600100857</v>
      </c>
    </row>
    <row r="350" spans="1:11" s="50" customFormat="1" x14ac:dyDescent="0.3">
      <c r="A350" s="193"/>
      <c r="B350" s="154"/>
      <c r="C350" s="46" t="s">
        <v>18</v>
      </c>
      <c r="D350" s="39">
        <f>D364+D402+D409+D416</f>
        <v>3172.8</v>
      </c>
      <c r="E350" s="39">
        <f t="shared" ref="E350:K350" si="26">E364+E402+E409+E416</f>
        <v>3672.8</v>
      </c>
      <c r="F350" s="39">
        <f t="shared" si="26"/>
        <v>3172.8</v>
      </c>
      <c r="G350" s="39">
        <f t="shared" si="26"/>
        <v>1402.4</v>
      </c>
      <c r="H350" s="39">
        <f t="shared" si="26"/>
        <v>1402.4</v>
      </c>
      <c r="I350" s="39" t="e">
        <f t="shared" si="26"/>
        <v>#DIV/0!</v>
      </c>
      <c r="J350" s="39">
        <f t="shared" si="26"/>
        <v>127.30753417617433</v>
      </c>
      <c r="K350" s="39" t="e">
        <f t="shared" si="26"/>
        <v>#DIV/0!</v>
      </c>
    </row>
    <row r="351" spans="1:11" s="50" customFormat="1" ht="75" x14ac:dyDescent="0.3">
      <c r="A351" s="193"/>
      <c r="B351" s="154"/>
      <c r="C351" s="47" t="s">
        <v>137</v>
      </c>
      <c r="D351" s="39">
        <f>D365</f>
        <v>0</v>
      </c>
      <c r="E351" s="39">
        <f>E365</f>
        <v>0</v>
      </c>
      <c r="F351" s="39">
        <f>F365</f>
        <v>0</v>
      </c>
      <c r="G351" s="39">
        <f>G365</f>
        <v>0</v>
      </c>
      <c r="H351" s="39">
        <f>H365</f>
        <v>0</v>
      </c>
      <c r="I351" s="39">
        <v>0</v>
      </c>
      <c r="J351" s="39">
        <v>0</v>
      </c>
      <c r="K351" s="39">
        <v>0</v>
      </c>
    </row>
    <row r="352" spans="1:11" s="50" customFormat="1" ht="56.25" x14ac:dyDescent="0.3">
      <c r="A352" s="193"/>
      <c r="B352" s="154"/>
      <c r="C352" s="46" t="s">
        <v>33</v>
      </c>
      <c r="D352" s="39">
        <v>0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</row>
    <row r="353" spans="1:11" s="50" customFormat="1" ht="93.75" x14ac:dyDescent="0.3">
      <c r="A353" s="193"/>
      <c r="B353" s="154"/>
      <c r="C353" s="47" t="s">
        <v>138</v>
      </c>
      <c r="D353" s="39">
        <v>0</v>
      </c>
      <c r="E353" s="39">
        <v>0</v>
      </c>
      <c r="F353" s="39">
        <v>0</v>
      </c>
      <c r="G353" s="39">
        <v>0</v>
      </c>
      <c r="H353" s="39">
        <v>0</v>
      </c>
      <c r="I353" s="39">
        <v>0</v>
      </c>
      <c r="J353" s="39">
        <v>0</v>
      </c>
      <c r="K353" s="39">
        <v>0</v>
      </c>
    </row>
    <row r="354" spans="1:11" s="50" customFormat="1" ht="37.5" x14ac:dyDescent="0.3">
      <c r="A354" s="193"/>
      <c r="B354" s="154"/>
      <c r="C354" s="46" t="s">
        <v>20</v>
      </c>
      <c r="D354" s="39">
        <v>0</v>
      </c>
      <c r="E354" s="39">
        <v>0</v>
      </c>
      <c r="F354" s="39">
        <v>0</v>
      </c>
      <c r="G354" s="39">
        <v>0</v>
      </c>
      <c r="H354" s="39">
        <v>0</v>
      </c>
      <c r="I354" s="39">
        <v>0</v>
      </c>
      <c r="J354" s="39">
        <v>0</v>
      </c>
      <c r="K354" s="39">
        <v>0</v>
      </c>
    </row>
    <row r="355" spans="1:11" s="50" customFormat="1" ht="56.25" x14ac:dyDescent="0.3">
      <c r="A355" s="193"/>
      <c r="B355" s="155"/>
      <c r="C355" s="46" t="s">
        <v>21</v>
      </c>
      <c r="D355" s="39">
        <v>0</v>
      </c>
      <c r="E355" s="39">
        <v>0</v>
      </c>
      <c r="F355" s="39">
        <v>0</v>
      </c>
      <c r="G355" s="39">
        <v>0</v>
      </c>
      <c r="H355" s="39">
        <v>0</v>
      </c>
      <c r="I355" s="39">
        <v>0</v>
      </c>
      <c r="J355" s="39">
        <v>0</v>
      </c>
      <c r="K355" s="39">
        <v>0</v>
      </c>
    </row>
    <row r="356" spans="1:11" s="50" customFormat="1" x14ac:dyDescent="0.3">
      <c r="A356" s="193"/>
      <c r="B356" s="153" t="s">
        <v>25</v>
      </c>
      <c r="C356" s="45" t="s">
        <v>136</v>
      </c>
      <c r="D356" s="36">
        <f>D357+D359+D361+D362</f>
        <v>6045</v>
      </c>
      <c r="E356" s="36">
        <f>E357+E359+E361+E362</f>
        <v>6045</v>
      </c>
      <c r="F356" s="36">
        <f>F357+F359+F361+F362</f>
        <v>3045</v>
      </c>
      <c r="G356" s="36">
        <f>G357+G359+G361+G362</f>
        <v>1746.2</v>
      </c>
      <c r="H356" s="36">
        <f>H357+H359+H361+H362</f>
        <v>1746.2</v>
      </c>
      <c r="I356" s="37">
        <f>G356/D356*100</f>
        <v>28.886683209263854</v>
      </c>
      <c r="J356" s="37">
        <f>G356/E356*100</f>
        <v>28.886683209263854</v>
      </c>
      <c r="K356" s="37">
        <f>G356/F356*100</f>
        <v>57.346469622331696</v>
      </c>
    </row>
    <row r="357" spans="1:11" s="50" customFormat="1" x14ac:dyDescent="0.3">
      <c r="A357" s="193"/>
      <c r="B357" s="154"/>
      <c r="C357" s="46" t="s">
        <v>18</v>
      </c>
      <c r="D357" s="39">
        <f t="shared" ref="D357:H358" si="27">D371+D378+D383+D388+D395</f>
        <v>6045</v>
      </c>
      <c r="E357" s="39">
        <f t="shared" si="27"/>
        <v>6045</v>
      </c>
      <c r="F357" s="39">
        <f t="shared" si="27"/>
        <v>3045</v>
      </c>
      <c r="G357" s="39">
        <f t="shared" si="27"/>
        <v>1746.2</v>
      </c>
      <c r="H357" s="39">
        <f t="shared" si="27"/>
        <v>1746.2</v>
      </c>
      <c r="I357" s="37">
        <f>G357/D357*100</f>
        <v>28.886683209263854</v>
      </c>
      <c r="J357" s="37">
        <f>G357/E357*100</f>
        <v>28.886683209263854</v>
      </c>
      <c r="K357" s="37">
        <f>G357/F357*100</f>
        <v>57.346469622331696</v>
      </c>
    </row>
    <row r="358" spans="1:11" s="50" customFormat="1" ht="75" x14ac:dyDescent="0.3">
      <c r="A358" s="193"/>
      <c r="B358" s="154"/>
      <c r="C358" s="47" t="s">
        <v>137</v>
      </c>
      <c r="D358" s="39">
        <f t="shared" si="27"/>
        <v>0</v>
      </c>
      <c r="E358" s="39">
        <f t="shared" si="27"/>
        <v>0</v>
      </c>
      <c r="F358" s="39">
        <f t="shared" si="27"/>
        <v>0</v>
      </c>
      <c r="G358" s="39">
        <f t="shared" si="27"/>
        <v>0</v>
      </c>
      <c r="H358" s="39">
        <f t="shared" si="27"/>
        <v>0</v>
      </c>
      <c r="I358" s="39">
        <v>0</v>
      </c>
      <c r="J358" s="39">
        <v>0</v>
      </c>
      <c r="K358" s="39">
        <v>0</v>
      </c>
    </row>
    <row r="359" spans="1:11" s="50" customFormat="1" ht="56.25" x14ac:dyDescent="0.3">
      <c r="A359" s="193"/>
      <c r="B359" s="154"/>
      <c r="C359" s="46" t="s">
        <v>33</v>
      </c>
      <c r="D359" s="39">
        <f>D373+D379+D384+D390+D397</f>
        <v>0</v>
      </c>
      <c r="E359" s="39">
        <f>E373+E379+E384+E390+E397</f>
        <v>0</v>
      </c>
      <c r="F359" s="39">
        <f>F373+F379+F384+F390+F397</f>
        <v>0</v>
      </c>
      <c r="G359" s="39">
        <f>G373+G379+G384+G390+G397</f>
        <v>0</v>
      </c>
      <c r="H359" s="39">
        <f>H373+H379+H384+H390+H397</f>
        <v>0</v>
      </c>
      <c r="I359" s="39">
        <v>0</v>
      </c>
      <c r="J359" s="39">
        <v>0</v>
      </c>
      <c r="K359" s="39">
        <v>0</v>
      </c>
    </row>
    <row r="360" spans="1:11" s="50" customFormat="1" ht="93.75" x14ac:dyDescent="0.3">
      <c r="A360" s="193"/>
      <c r="B360" s="154"/>
      <c r="C360" s="47" t="s">
        <v>138</v>
      </c>
      <c r="D360" s="39"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</row>
    <row r="361" spans="1:11" s="50" customFormat="1" ht="37.5" x14ac:dyDescent="0.3">
      <c r="A361" s="193"/>
      <c r="B361" s="154"/>
      <c r="C361" s="46" t="s">
        <v>20</v>
      </c>
      <c r="D361" s="39">
        <f t="shared" ref="D361:G362" si="28">D375+D380+D385+D392+D399</f>
        <v>0</v>
      </c>
      <c r="E361" s="39">
        <f t="shared" si="28"/>
        <v>0</v>
      </c>
      <c r="F361" s="39">
        <f t="shared" si="28"/>
        <v>0</v>
      </c>
      <c r="G361" s="39">
        <f t="shared" si="28"/>
        <v>0</v>
      </c>
      <c r="H361" s="39">
        <f>H375+H380+H385+H392+H399</f>
        <v>0</v>
      </c>
      <c r="I361" s="39">
        <v>0</v>
      </c>
      <c r="J361" s="39">
        <v>0</v>
      </c>
      <c r="K361" s="39">
        <v>0</v>
      </c>
    </row>
    <row r="362" spans="1:11" s="50" customFormat="1" ht="56.25" x14ac:dyDescent="0.3">
      <c r="A362" s="194"/>
      <c r="B362" s="155"/>
      <c r="C362" s="46" t="s">
        <v>21</v>
      </c>
      <c r="D362" s="39">
        <f t="shared" si="28"/>
        <v>0</v>
      </c>
      <c r="E362" s="39">
        <f t="shared" si="28"/>
        <v>0</v>
      </c>
      <c r="F362" s="39">
        <f t="shared" si="28"/>
        <v>0</v>
      </c>
      <c r="G362" s="39">
        <f t="shared" si="28"/>
        <v>0</v>
      </c>
      <c r="H362" s="39">
        <f>H376+H381+H386+H393+H400</f>
        <v>0</v>
      </c>
      <c r="I362" s="39">
        <v>0</v>
      </c>
      <c r="J362" s="39">
        <v>0</v>
      </c>
      <c r="K362" s="39">
        <v>0</v>
      </c>
    </row>
    <row r="363" spans="1:11" s="50" customFormat="1" x14ac:dyDescent="0.3">
      <c r="A363" s="183" t="s">
        <v>186</v>
      </c>
      <c r="B363" s="153" t="s">
        <v>187</v>
      </c>
      <c r="C363" s="45" t="s">
        <v>136</v>
      </c>
      <c r="D363" s="36">
        <v>1515.6</v>
      </c>
      <c r="E363" s="36">
        <f>E364+E366+E368+E369</f>
        <v>1522.8</v>
      </c>
      <c r="F363" s="36">
        <f>F364+F366+F368+F369</f>
        <v>1522.8</v>
      </c>
      <c r="G363" s="36">
        <f>G364+G366+G368+G369</f>
        <v>752.4</v>
      </c>
      <c r="H363" s="36">
        <f>H364+H366+H368+H369</f>
        <v>752.4</v>
      </c>
      <c r="I363" s="37">
        <f>G363/D363*100</f>
        <v>49.643705463182897</v>
      </c>
      <c r="J363" s="37">
        <f>G363/E363*100</f>
        <v>49.408983451536642</v>
      </c>
      <c r="K363" s="37">
        <f>G363/F363*100</f>
        <v>49.408983451536642</v>
      </c>
    </row>
    <row r="364" spans="1:11" s="50" customFormat="1" x14ac:dyDescent="0.3">
      <c r="A364" s="184"/>
      <c r="B364" s="154"/>
      <c r="C364" s="46" t="s">
        <v>18</v>
      </c>
      <c r="D364" s="39">
        <v>1522.8</v>
      </c>
      <c r="E364" s="39">
        <v>1522.8</v>
      </c>
      <c r="F364" s="39">
        <v>1522.8</v>
      </c>
      <c r="G364" s="39">
        <v>752.4</v>
      </c>
      <c r="H364" s="39">
        <v>752.4</v>
      </c>
      <c r="I364" s="37">
        <f>G364/D364*100</f>
        <v>49.408983451536642</v>
      </c>
      <c r="J364" s="37">
        <f>G364/E364*100</f>
        <v>49.408983451536642</v>
      </c>
      <c r="K364" s="37">
        <f>G364/F364*100</f>
        <v>49.408983451536642</v>
      </c>
    </row>
    <row r="365" spans="1:11" s="50" customFormat="1" ht="75" x14ac:dyDescent="0.3">
      <c r="A365" s="184"/>
      <c r="B365" s="154"/>
      <c r="C365" s="47" t="s">
        <v>137</v>
      </c>
      <c r="D365" s="39">
        <v>0</v>
      </c>
      <c r="E365" s="39">
        <v>0</v>
      </c>
      <c r="F365" s="39">
        <v>0</v>
      </c>
      <c r="G365" s="39">
        <v>0</v>
      </c>
      <c r="H365" s="39">
        <v>0</v>
      </c>
      <c r="I365" s="39">
        <v>0</v>
      </c>
      <c r="J365" s="39">
        <v>0</v>
      </c>
      <c r="K365" s="39">
        <v>0</v>
      </c>
    </row>
    <row r="366" spans="1:11" s="50" customFormat="1" ht="56.25" x14ac:dyDescent="0.3">
      <c r="A366" s="184"/>
      <c r="B366" s="154"/>
      <c r="C366" s="46" t="s">
        <v>33</v>
      </c>
      <c r="D366" s="39">
        <v>0</v>
      </c>
      <c r="E366" s="39">
        <v>0</v>
      </c>
      <c r="F366" s="39">
        <v>0</v>
      </c>
      <c r="G366" s="39">
        <v>0</v>
      </c>
      <c r="H366" s="39">
        <v>0</v>
      </c>
      <c r="I366" s="39">
        <v>0</v>
      </c>
      <c r="J366" s="39">
        <v>0</v>
      </c>
      <c r="K366" s="39">
        <v>0</v>
      </c>
    </row>
    <row r="367" spans="1:11" s="50" customFormat="1" ht="93.75" x14ac:dyDescent="0.3">
      <c r="A367" s="184"/>
      <c r="B367" s="154"/>
      <c r="C367" s="47" t="s">
        <v>138</v>
      </c>
      <c r="D367" s="39">
        <v>0</v>
      </c>
      <c r="E367" s="39">
        <v>0</v>
      </c>
      <c r="F367" s="39">
        <v>0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</row>
    <row r="368" spans="1:11" s="50" customFormat="1" ht="37.5" x14ac:dyDescent="0.3">
      <c r="A368" s="184"/>
      <c r="B368" s="154"/>
      <c r="C368" s="46" t="s">
        <v>20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</row>
    <row r="369" spans="1:11" s="50" customFormat="1" ht="56.25" x14ac:dyDescent="0.3">
      <c r="A369" s="184"/>
      <c r="B369" s="155"/>
      <c r="C369" s="46" t="s">
        <v>21</v>
      </c>
      <c r="D369" s="39">
        <v>0</v>
      </c>
      <c r="E369" s="39">
        <v>0</v>
      </c>
      <c r="F369" s="39">
        <v>0</v>
      </c>
      <c r="G369" s="39">
        <v>0</v>
      </c>
      <c r="H369" s="39">
        <v>0</v>
      </c>
      <c r="I369" s="39">
        <v>0</v>
      </c>
      <c r="J369" s="39">
        <v>0</v>
      </c>
      <c r="K369" s="39">
        <v>0</v>
      </c>
    </row>
    <row r="370" spans="1:11" s="50" customFormat="1" x14ac:dyDescent="0.3">
      <c r="A370" s="184"/>
      <c r="B370" s="153" t="s">
        <v>25</v>
      </c>
      <c r="C370" s="46" t="s">
        <v>136</v>
      </c>
      <c r="D370" s="39">
        <f t="shared" ref="D370:K370" si="29">D371+D373+D375+D376</f>
        <v>0</v>
      </c>
      <c r="E370" s="39">
        <f t="shared" si="29"/>
        <v>0</v>
      </c>
      <c r="F370" s="39">
        <f t="shared" si="29"/>
        <v>0</v>
      </c>
      <c r="G370" s="39">
        <f t="shared" si="29"/>
        <v>0</v>
      </c>
      <c r="H370" s="39">
        <f t="shared" si="29"/>
        <v>0</v>
      </c>
      <c r="I370" s="39">
        <f t="shared" si="29"/>
        <v>0</v>
      </c>
      <c r="J370" s="39">
        <f t="shared" si="29"/>
        <v>0</v>
      </c>
      <c r="K370" s="39">
        <f t="shared" si="29"/>
        <v>0</v>
      </c>
    </row>
    <row r="371" spans="1:11" s="50" customFormat="1" x14ac:dyDescent="0.3">
      <c r="A371" s="184"/>
      <c r="B371" s="154"/>
      <c r="C371" s="46" t="s">
        <v>18</v>
      </c>
      <c r="D371" s="39">
        <v>0</v>
      </c>
      <c r="E371" s="39">
        <v>0</v>
      </c>
      <c r="F371" s="39">
        <v>0</v>
      </c>
      <c r="G371" s="39">
        <v>0</v>
      </c>
      <c r="H371" s="39">
        <v>0</v>
      </c>
      <c r="I371" s="39">
        <v>0</v>
      </c>
      <c r="J371" s="39">
        <v>0</v>
      </c>
      <c r="K371" s="39">
        <v>0</v>
      </c>
    </row>
    <row r="372" spans="1:11" s="50" customFormat="1" ht="75" x14ac:dyDescent="0.3">
      <c r="A372" s="184"/>
      <c r="B372" s="154"/>
      <c r="C372" s="47" t="s">
        <v>137</v>
      </c>
      <c r="D372" s="39">
        <v>0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</row>
    <row r="373" spans="1:11" s="50" customFormat="1" ht="56.25" x14ac:dyDescent="0.3">
      <c r="A373" s="184"/>
      <c r="B373" s="154"/>
      <c r="C373" s="46" t="s">
        <v>33</v>
      </c>
      <c r="D373" s="39">
        <v>0</v>
      </c>
      <c r="E373" s="39">
        <v>0</v>
      </c>
      <c r="F373" s="39">
        <v>0</v>
      </c>
      <c r="G373" s="39">
        <v>0</v>
      </c>
      <c r="H373" s="39">
        <v>0</v>
      </c>
      <c r="I373" s="39">
        <v>0</v>
      </c>
      <c r="J373" s="39">
        <v>0</v>
      </c>
      <c r="K373" s="39">
        <v>0</v>
      </c>
    </row>
    <row r="374" spans="1:11" s="50" customFormat="1" ht="93.75" x14ac:dyDescent="0.3">
      <c r="A374" s="184"/>
      <c r="B374" s="154"/>
      <c r="C374" s="47" t="s">
        <v>138</v>
      </c>
      <c r="D374" s="39">
        <v>0</v>
      </c>
      <c r="E374" s="39">
        <v>0</v>
      </c>
      <c r="F374" s="39">
        <v>0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</row>
    <row r="375" spans="1:11" s="50" customFormat="1" ht="37.5" x14ac:dyDescent="0.3">
      <c r="A375" s="184"/>
      <c r="B375" s="154"/>
      <c r="C375" s="46" t="s">
        <v>20</v>
      </c>
      <c r="D375" s="39">
        <v>0</v>
      </c>
      <c r="E375" s="39">
        <v>0</v>
      </c>
      <c r="F375" s="39">
        <v>0</v>
      </c>
      <c r="G375" s="39">
        <v>0</v>
      </c>
      <c r="H375" s="39">
        <v>0</v>
      </c>
      <c r="I375" s="39">
        <v>0</v>
      </c>
      <c r="J375" s="39">
        <v>0</v>
      </c>
      <c r="K375" s="39">
        <v>0</v>
      </c>
    </row>
    <row r="376" spans="1:11" s="50" customFormat="1" ht="56.25" x14ac:dyDescent="0.3">
      <c r="A376" s="185"/>
      <c r="B376" s="155"/>
      <c r="C376" s="46" t="s">
        <v>21</v>
      </c>
      <c r="D376" s="39">
        <v>0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</row>
    <row r="377" spans="1:11" s="50" customFormat="1" x14ac:dyDescent="0.3">
      <c r="A377" s="183"/>
      <c r="B377" s="153"/>
      <c r="C377" s="46" t="s">
        <v>136</v>
      </c>
      <c r="D377" s="39">
        <f>D378+D379+D380+D381</f>
        <v>0</v>
      </c>
      <c r="E377" s="39">
        <f>E378+E379+E380+E381</f>
        <v>0</v>
      </c>
      <c r="F377" s="39">
        <f>F378+F379+F380+F381</f>
        <v>0</v>
      </c>
      <c r="G377" s="39"/>
      <c r="H377" s="39">
        <f>H378+H379+H380+H381</f>
        <v>0</v>
      </c>
      <c r="I377" s="37" t="e">
        <f t="shared" ref="I377:I388" si="30">G377/D377*100</f>
        <v>#DIV/0!</v>
      </c>
      <c r="J377" s="37" t="e">
        <f t="shared" ref="J377:J388" si="31">G377/E377*100</f>
        <v>#DIV/0!</v>
      </c>
      <c r="K377" s="37" t="e">
        <f t="shared" ref="K377:K388" si="32">G377/F377*100</f>
        <v>#DIV/0!</v>
      </c>
    </row>
    <row r="378" spans="1:11" s="50" customFormat="1" x14ac:dyDescent="0.3">
      <c r="A378" s="184"/>
      <c r="B378" s="154"/>
      <c r="C378" s="46" t="s">
        <v>18</v>
      </c>
      <c r="D378" s="39">
        <v>0</v>
      </c>
      <c r="E378" s="39">
        <v>0</v>
      </c>
      <c r="F378" s="39">
        <v>0</v>
      </c>
      <c r="G378" s="39"/>
      <c r="H378" s="39">
        <v>0</v>
      </c>
      <c r="I378" s="37" t="e">
        <f t="shared" si="30"/>
        <v>#DIV/0!</v>
      </c>
      <c r="J378" s="37" t="e">
        <f t="shared" si="31"/>
        <v>#DIV/0!</v>
      </c>
      <c r="K378" s="37" t="e">
        <f t="shared" si="32"/>
        <v>#DIV/0!</v>
      </c>
    </row>
    <row r="379" spans="1:11" s="50" customFormat="1" ht="56.25" x14ac:dyDescent="0.3">
      <c r="A379" s="184"/>
      <c r="B379" s="154"/>
      <c r="C379" s="46" t="s">
        <v>33</v>
      </c>
      <c r="D379" s="39">
        <v>0</v>
      </c>
      <c r="E379" s="39">
        <v>0</v>
      </c>
      <c r="F379" s="39">
        <v>0</v>
      </c>
      <c r="G379" s="39"/>
      <c r="H379" s="39">
        <v>0</v>
      </c>
      <c r="I379" s="37" t="e">
        <f t="shared" si="30"/>
        <v>#DIV/0!</v>
      </c>
      <c r="J379" s="37" t="e">
        <f t="shared" si="31"/>
        <v>#DIV/0!</v>
      </c>
      <c r="K379" s="37" t="e">
        <f t="shared" si="32"/>
        <v>#DIV/0!</v>
      </c>
    </row>
    <row r="380" spans="1:11" s="50" customFormat="1" ht="37.5" x14ac:dyDescent="0.3">
      <c r="A380" s="184"/>
      <c r="B380" s="154"/>
      <c r="C380" s="46" t="s">
        <v>20</v>
      </c>
      <c r="D380" s="39">
        <v>0</v>
      </c>
      <c r="E380" s="39">
        <v>0</v>
      </c>
      <c r="F380" s="39">
        <v>0</v>
      </c>
      <c r="G380" s="39"/>
      <c r="H380" s="39">
        <v>0</v>
      </c>
      <c r="I380" s="37" t="e">
        <f t="shared" si="30"/>
        <v>#DIV/0!</v>
      </c>
      <c r="J380" s="37" t="e">
        <f t="shared" si="31"/>
        <v>#DIV/0!</v>
      </c>
      <c r="K380" s="37" t="e">
        <f t="shared" si="32"/>
        <v>#DIV/0!</v>
      </c>
    </row>
    <row r="381" spans="1:11" s="50" customFormat="1" ht="56.25" x14ac:dyDescent="0.3">
      <c r="A381" s="185"/>
      <c r="B381" s="155"/>
      <c r="C381" s="46" t="s">
        <v>21</v>
      </c>
      <c r="D381" s="39">
        <v>0</v>
      </c>
      <c r="E381" s="39">
        <v>0</v>
      </c>
      <c r="F381" s="39">
        <v>0</v>
      </c>
      <c r="G381" s="39"/>
      <c r="H381" s="39">
        <v>0</v>
      </c>
      <c r="I381" s="37" t="e">
        <f t="shared" si="30"/>
        <v>#DIV/0!</v>
      </c>
      <c r="J381" s="37" t="e">
        <f t="shared" si="31"/>
        <v>#DIV/0!</v>
      </c>
      <c r="K381" s="37" t="e">
        <f t="shared" si="32"/>
        <v>#DIV/0!</v>
      </c>
    </row>
    <row r="382" spans="1:11" s="50" customFormat="1" x14ac:dyDescent="0.3">
      <c r="A382" s="183"/>
      <c r="B382" s="153"/>
      <c r="C382" s="46" t="s">
        <v>136</v>
      </c>
      <c r="D382" s="39">
        <f>D383+D384+D385+D386</f>
        <v>0</v>
      </c>
      <c r="E382" s="39">
        <f>E383+E384+E385+E386</f>
        <v>0</v>
      </c>
      <c r="F382" s="39">
        <f>F383+F384+F385+F386</f>
        <v>0</v>
      </c>
      <c r="G382" s="39"/>
      <c r="H382" s="39">
        <f>H383+H384+H385+H386</f>
        <v>0</v>
      </c>
      <c r="I382" s="37" t="e">
        <f t="shared" si="30"/>
        <v>#DIV/0!</v>
      </c>
      <c r="J382" s="37" t="e">
        <f t="shared" si="31"/>
        <v>#DIV/0!</v>
      </c>
      <c r="K382" s="37" t="e">
        <f t="shared" si="32"/>
        <v>#DIV/0!</v>
      </c>
    </row>
    <row r="383" spans="1:11" s="50" customFormat="1" x14ac:dyDescent="0.3">
      <c r="A383" s="184"/>
      <c r="B383" s="154"/>
      <c r="C383" s="46" t="s">
        <v>18</v>
      </c>
      <c r="D383" s="39">
        <v>0</v>
      </c>
      <c r="E383" s="39">
        <v>0</v>
      </c>
      <c r="F383" s="39">
        <v>0</v>
      </c>
      <c r="G383" s="39"/>
      <c r="H383" s="39">
        <v>0</v>
      </c>
      <c r="I383" s="37" t="e">
        <f t="shared" si="30"/>
        <v>#DIV/0!</v>
      </c>
      <c r="J383" s="37" t="e">
        <f t="shared" si="31"/>
        <v>#DIV/0!</v>
      </c>
      <c r="K383" s="37" t="e">
        <f t="shared" si="32"/>
        <v>#DIV/0!</v>
      </c>
    </row>
    <row r="384" spans="1:11" s="50" customFormat="1" ht="56.25" x14ac:dyDescent="0.3">
      <c r="A384" s="184"/>
      <c r="B384" s="154"/>
      <c r="C384" s="46" t="s">
        <v>33</v>
      </c>
      <c r="D384" s="39">
        <v>0</v>
      </c>
      <c r="E384" s="39">
        <v>0</v>
      </c>
      <c r="F384" s="39">
        <v>0</v>
      </c>
      <c r="G384" s="39"/>
      <c r="H384" s="39">
        <v>0</v>
      </c>
      <c r="I384" s="37" t="e">
        <f t="shared" si="30"/>
        <v>#DIV/0!</v>
      </c>
      <c r="J384" s="37" t="e">
        <f t="shared" si="31"/>
        <v>#DIV/0!</v>
      </c>
      <c r="K384" s="37" t="e">
        <f t="shared" si="32"/>
        <v>#DIV/0!</v>
      </c>
    </row>
    <row r="385" spans="1:11" s="50" customFormat="1" ht="37.5" x14ac:dyDescent="0.3">
      <c r="A385" s="184"/>
      <c r="B385" s="154"/>
      <c r="C385" s="46" t="s">
        <v>20</v>
      </c>
      <c r="D385" s="39">
        <v>0</v>
      </c>
      <c r="E385" s="39">
        <v>0</v>
      </c>
      <c r="F385" s="39">
        <v>0</v>
      </c>
      <c r="G385" s="39"/>
      <c r="H385" s="39">
        <v>0</v>
      </c>
      <c r="I385" s="37" t="e">
        <f t="shared" si="30"/>
        <v>#DIV/0!</v>
      </c>
      <c r="J385" s="37" t="e">
        <f t="shared" si="31"/>
        <v>#DIV/0!</v>
      </c>
      <c r="K385" s="37" t="e">
        <f t="shared" si="32"/>
        <v>#DIV/0!</v>
      </c>
    </row>
    <row r="386" spans="1:11" s="50" customFormat="1" ht="56.25" x14ac:dyDescent="0.3">
      <c r="A386" s="185"/>
      <c r="B386" s="155"/>
      <c r="C386" s="46" t="s">
        <v>21</v>
      </c>
      <c r="D386" s="39">
        <v>0</v>
      </c>
      <c r="E386" s="39">
        <v>0</v>
      </c>
      <c r="F386" s="39">
        <v>0</v>
      </c>
      <c r="G386" s="39"/>
      <c r="H386" s="39">
        <v>0</v>
      </c>
      <c r="I386" s="37" t="e">
        <f t="shared" si="30"/>
        <v>#DIV/0!</v>
      </c>
      <c r="J386" s="37" t="e">
        <f t="shared" si="31"/>
        <v>#DIV/0!</v>
      </c>
      <c r="K386" s="37" t="e">
        <f t="shared" si="32"/>
        <v>#DIV/0!</v>
      </c>
    </row>
    <row r="387" spans="1:11" s="50" customFormat="1" x14ac:dyDescent="0.3">
      <c r="A387" s="183" t="s">
        <v>188</v>
      </c>
      <c r="B387" s="153" t="s">
        <v>25</v>
      </c>
      <c r="C387" s="45" t="s">
        <v>136</v>
      </c>
      <c r="D387" s="36">
        <f>D388+D390+D392+D393</f>
        <v>3045</v>
      </c>
      <c r="E387" s="36">
        <f>E388+E390+E392+E393</f>
        <v>3045</v>
      </c>
      <c r="F387" s="36">
        <f>F388+F390+F392+F393</f>
        <v>3045</v>
      </c>
      <c r="G387" s="36">
        <f>G388+G390+G392+G393</f>
        <v>1746.2</v>
      </c>
      <c r="H387" s="36">
        <f>H388+H390+H392+H393</f>
        <v>1746.2</v>
      </c>
      <c r="I387" s="37">
        <f t="shared" si="30"/>
        <v>57.346469622331696</v>
      </c>
      <c r="J387" s="37">
        <f t="shared" si="31"/>
        <v>57.346469622331696</v>
      </c>
      <c r="K387" s="37">
        <f t="shared" si="32"/>
        <v>57.346469622331696</v>
      </c>
    </row>
    <row r="388" spans="1:11" x14ac:dyDescent="0.3">
      <c r="A388" s="184"/>
      <c r="B388" s="154"/>
      <c r="C388" s="46" t="s">
        <v>18</v>
      </c>
      <c r="D388" s="39">
        <v>3045</v>
      </c>
      <c r="E388" s="39">
        <v>3045</v>
      </c>
      <c r="F388" s="39">
        <v>3045</v>
      </c>
      <c r="G388" s="39">
        <v>1746.2</v>
      </c>
      <c r="H388" s="39">
        <v>1746.2</v>
      </c>
      <c r="I388" s="37">
        <f t="shared" si="30"/>
        <v>57.346469622331696</v>
      </c>
      <c r="J388" s="37">
        <f t="shared" si="31"/>
        <v>57.346469622331696</v>
      </c>
      <c r="K388" s="37">
        <f t="shared" si="32"/>
        <v>57.346469622331696</v>
      </c>
    </row>
    <row r="389" spans="1:11" ht="75" x14ac:dyDescent="0.3">
      <c r="A389" s="184"/>
      <c r="B389" s="154"/>
      <c r="C389" s="47" t="s">
        <v>137</v>
      </c>
      <c r="D389" s="39">
        <v>0</v>
      </c>
      <c r="E389" s="39">
        <v>0</v>
      </c>
      <c r="F389" s="39">
        <v>0</v>
      </c>
      <c r="G389" s="39">
        <v>0</v>
      </c>
      <c r="H389" s="39">
        <v>0</v>
      </c>
      <c r="I389" s="39">
        <v>0</v>
      </c>
      <c r="J389" s="39">
        <v>0</v>
      </c>
      <c r="K389" s="39">
        <v>0</v>
      </c>
    </row>
    <row r="390" spans="1:11" ht="56.25" x14ac:dyDescent="0.3">
      <c r="A390" s="184"/>
      <c r="B390" s="154"/>
      <c r="C390" s="46" t="s">
        <v>33</v>
      </c>
      <c r="D390" s="39">
        <v>0</v>
      </c>
      <c r="E390" s="39">
        <v>0</v>
      </c>
      <c r="F390" s="39">
        <v>0</v>
      </c>
      <c r="G390" s="39">
        <v>0</v>
      </c>
      <c r="H390" s="39">
        <v>0</v>
      </c>
      <c r="I390" s="39">
        <v>0</v>
      </c>
      <c r="J390" s="39">
        <v>0</v>
      </c>
      <c r="K390" s="39">
        <v>0</v>
      </c>
    </row>
    <row r="391" spans="1:11" ht="93.75" x14ac:dyDescent="0.3">
      <c r="A391" s="184"/>
      <c r="B391" s="154"/>
      <c r="C391" s="47" t="s">
        <v>138</v>
      </c>
      <c r="D391" s="39">
        <v>0</v>
      </c>
      <c r="E391" s="39">
        <v>0</v>
      </c>
      <c r="F391" s="39">
        <v>0</v>
      </c>
      <c r="G391" s="39">
        <v>0</v>
      </c>
      <c r="H391" s="39">
        <v>0</v>
      </c>
      <c r="I391" s="39">
        <v>0</v>
      </c>
      <c r="J391" s="39">
        <v>0</v>
      </c>
      <c r="K391" s="39">
        <v>0</v>
      </c>
    </row>
    <row r="392" spans="1:11" ht="37.5" x14ac:dyDescent="0.3">
      <c r="A392" s="184"/>
      <c r="B392" s="154"/>
      <c r="C392" s="46" t="s">
        <v>20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0</v>
      </c>
    </row>
    <row r="393" spans="1:11" ht="56.25" x14ac:dyDescent="0.3">
      <c r="A393" s="185"/>
      <c r="B393" s="155"/>
      <c r="C393" s="46" t="s">
        <v>21</v>
      </c>
      <c r="D393" s="39">
        <v>0</v>
      </c>
      <c r="E393" s="39">
        <v>0</v>
      </c>
      <c r="F393" s="39">
        <v>0</v>
      </c>
      <c r="G393" s="39">
        <v>0</v>
      </c>
      <c r="H393" s="39">
        <v>0</v>
      </c>
      <c r="I393" s="39">
        <v>0</v>
      </c>
      <c r="J393" s="39">
        <v>0</v>
      </c>
      <c r="K393" s="39">
        <v>0</v>
      </c>
    </row>
    <row r="394" spans="1:11" x14ac:dyDescent="0.3">
      <c r="A394" s="183" t="s">
        <v>189</v>
      </c>
      <c r="B394" s="153" t="s">
        <v>25</v>
      </c>
      <c r="C394" s="46" t="s">
        <v>136</v>
      </c>
      <c r="D394" s="39">
        <f>D395+D397+D399+D400</f>
        <v>3000</v>
      </c>
      <c r="E394" s="39">
        <f>E395+E397+E399+E400</f>
        <v>3000</v>
      </c>
      <c r="F394" s="39">
        <f>F395+F397+F399+F400</f>
        <v>0</v>
      </c>
      <c r="G394" s="39">
        <f>G395+G397+G399+G400</f>
        <v>0</v>
      </c>
      <c r="H394" s="39">
        <f>H395+H397+H399+H400</f>
        <v>0</v>
      </c>
      <c r="I394" s="37">
        <f>G394/D394*100</f>
        <v>0</v>
      </c>
      <c r="J394" s="37">
        <f>G394/E394*100</f>
        <v>0</v>
      </c>
      <c r="K394" s="37" t="e">
        <f>G394/F394*100</f>
        <v>#DIV/0!</v>
      </c>
    </row>
    <row r="395" spans="1:11" x14ac:dyDescent="0.3">
      <c r="A395" s="184"/>
      <c r="B395" s="154"/>
      <c r="C395" s="46" t="s">
        <v>18</v>
      </c>
      <c r="D395" s="39">
        <v>3000</v>
      </c>
      <c r="E395" s="39">
        <v>3000</v>
      </c>
      <c r="F395" s="39">
        <v>0</v>
      </c>
      <c r="G395" s="39">
        <v>0</v>
      </c>
      <c r="H395" s="39">
        <v>0</v>
      </c>
      <c r="I395" s="37">
        <f>G395/D395*100</f>
        <v>0</v>
      </c>
      <c r="J395" s="37">
        <f>G395/E395*100</f>
        <v>0</v>
      </c>
      <c r="K395" s="37" t="e">
        <f>G395/F395*100</f>
        <v>#DIV/0!</v>
      </c>
    </row>
    <row r="396" spans="1:11" ht="75" x14ac:dyDescent="0.3">
      <c r="A396" s="184"/>
      <c r="B396" s="154"/>
      <c r="C396" s="47" t="s">
        <v>137</v>
      </c>
      <c r="D396" s="39"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</row>
    <row r="397" spans="1:11" ht="56.25" x14ac:dyDescent="0.3">
      <c r="A397" s="184"/>
      <c r="B397" s="154"/>
      <c r="C397" s="46" t="s">
        <v>33</v>
      </c>
      <c r="D397" s="39">
        <v>0</v>
      </c>
      <c r="E397" s="39">
        <v>0</v>
      </c>
      <c r="F397" s="39">
        <v>0</v>
      </c>
      <c r="G397" s="39">
        <v>0</v>
      </c>
      <c r="H397" s="39">
        <v>0</v>
      </c>
      <c r="I397" s="39">
        <v>0</v>
      </c>
      <c r="J397" s="39">
        <v>0</v>
      </c>
      <c r="K397" s="39">
        <v>0</v>
      </c>
    </row>
    <row r="398" spans="1:11" ht="93.75" x14ac:dyDescent="0.3">
      <c r="A398" s="184"/>
      <c r="B398" s="154"/>
      <c r="C398" s="47" t="s">
        <v>138</v>
      </c>
      <c r="D398" s="39">
        <v>0</v>
      </c>
      <c r="E398" s="39">
        <v>0</v>
      </c>
      <c r="F398" s="39">
        <v>0</v>
      </c>
      <c r="G398" s="39">
        <v>0</v>
      </c>
      <c r="H398" s="39">
        <v>0</v>
      </c>
      <c r="I398" s="39">
        <v>0</v>
      </c>
      <c r="J398" s="39">
        <v>0</v>
      </c>
      <c r="K398" s="39">
        <v>0</v>
      </c>
    </row>
    <row r="399" spans="1:11" ht="37.5" x14ac:dyDescent="0.3">
      <c r="A399" s="184"/>
      <c r="B399" s="154"/>
      <c r="C399" s="46" t="s">
        <v>20</v>
      </c>
      <c r="D399" s="39">
        <v>0</v>
      </c>
      <c r="E399" s="39">
        <v>0</v>
      </c>
      <c r="F399" s="39">
        <v>0</v>
      </c>
      <c r="G399" s="39">
        <v>0</v>
      </c>
      <c r="H399" s="39">
        <v>0</v>
      </c>
      <c r="I399" s="39">
        <v>0</v>
      </c>
      <c r="J399" s="39">
        <v>0</v>
      </c>
      <c r="K399" s="39">
        <v>0</v>
      </c>
    </row>
    <row r="400" spans="1:11" ht="56.25" x14ac:dyDescent="0.3">
      <c r="A400" s="185"/>
      <c r="B400" s="155"/>
      <c r="C400" s="46" t="s">
        <v>21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</row>
    <row r="401" spans="1:11" x14ac:dyDescent="0.3">
      <c r="A401" s="195" t="s">
        <v>190</v>
      </c>
      <c r="B401" s="153" t="s">
        <v>191</v>
      </c>
      <c r="C401" s="45" t="s">
        <v>136</v>
      </c>
      <c r="D401" s="36">
        <f>D402+D404+D406+D407</f>
        <v>960</v>
      </c>
      <c r="E401" s="36">
        <f>E402+E404+E406+E407</f>
        <v>960</v>
      </c>
      <c r="F401" s="36">
        <f>F402+F404+F406+F407</f>
        <v>960</v>
      </c>
      <c r="G401" s="36">
        <f>G402+G404+G406+G407</f>
        <v>400</v>
      </c>
      <c r="H401" s="36">
        <f>H402+H404+H406+H407</f>
        <v>400</v>
      </c>
      <c r="I401" s="37">
        <f>G401/D401*100</f>
        <v>41.666666666666671</v>
      </c>
      <c r="J401" s="37">
        <f>G401/E401*100</f>
        <v>41.666666666666671</v>
      </c>
      <c r="K401" s="37">
        <f>G401/F401*100</f>
        <v>41.666666666666671</v>
      </c>
    </row>
    <row r="402" spans="1:11" x14ac:dyDescent="0.3">
      <c r="A402" s="196"/>
      <c r="B402" s="154"/>
      <c r="C402" s="46" t="s">
        <v>18</v>
      </c>
      <c r="D402" s="39">
        <v>960</v>
      </c>
      <c r="E402" s="39">
        <v>960</v>
      </c>
      <c r="F402" s="39">
        <v>960</v>
      </c>
      <c r="G402" s="39">
        <v>400</v>
      </c>
      <c r="H402" s="39">
        <v>400</v>
      </c>
      <c r="I402" s="37">
        <f>G402/D402*100</f>
        <v>41.666666666666671</v>
      </c>
      <c r="J402" s="37">
        <f>G402/E402*100</f>
        <v>41.666666666666671</v>
      </c>
      <c r="K402" s="37">
        <f>G402/F402*100</f>
        <v>41.666666666666671</v>
      </c>
    </row>
    <row r="403" spans="1:11" ht="75" x14ac:dyDescent="0.3">
      <c r="A403" s="196"/>
      <c r="B403" s="154"/>
      <c r="C403" s="47" t="s">
        <v>137</v>
      </c>
      <c r="D403" s="39">
        <v>0</v>
      </c>
      <c r="E403" s="39">
        <v>0</v>
      </c>
      <c r="F403" s="39">
        <v>0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</row>
    <row r="404" spans="1:11" ht="56.25" x14ac:dyDescent="0.3">
      <c r="A404" s="196"/>
      <c r="B404" s="154"/>
      <c r="C404" s="46" t="s">
        <v>33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</row>
    <row r="405" spans="1:11" ht="93.75" x14ac:dyDescent="0.3">
      <c r="A405" s="196"/>
      <c r="B405" s="154"/>
      <c r="C405" s="47" t="s">
        <v>138</v>
      </c>
      <c r="D405" s="39">
        <v>0</v>
      </c>
      <c r="E405" s="39">
        <v>0</v>
      </c>
      <c r="F405" s="39">
        <v>0</v>
      </c>
      <c r="G405" s="39">
        <v>0</v>
      </c>
      <c r="H405" s="39">
        <v>0</v>
      </c>
      <c r="I405" s="39">
        <v>0</v>
      </c>
      <c r="J405" s="39">
        <v>0</v>
      </c>
      <c r="K405" s="39">
        <v>0</v>
      </c>
    </row>
    <row r="406" spans="1:11" ht="37.5" x14ac:dyDescent="0.3">
      <c r="A406" s="196"/>
      <c r="B406" s="154"/>
      <c r="C406" s="46" t="s">
        <v>20</v>
      </c>
      <c r="D406" s="39">
        <v>0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0</v>
      </c>
      <c r="K406" s="39">
        <v>0</v>
      </c>
    </row>
    <row r="407" spans="1:11" ht="56.25" x14ac:dyDescent="0.3">
      <c r="A407" s="197"/>
      <c r="B407" s="155"/>
      <c r="C407" s="46" t="s">
        <v>21</v>
      </c>
      <c r="D407" s="39">
        <v>0</v>
      </c>
      <c r="E407" s="39">
        <v>0</v>
      </c>
      <c r="F407" s="39">
        <v>0</v>
      </c>
      <c r="G407" s="39">
        <v>0</v>
      </c>
      <c r="H407" s="39">
        <v>0</v>
      </c>
      <c r="I407" s="39">
        <v>0</v>
      </c>
      <c r="J407" s="39">
        <v>0</v>
      </c>
      <c r="K407" s="39">
        <v>0</v>
      </c>
    </row>
    <row r="408" spans="1:11" x14ac:dyDescent="0.3">
      <c r="A408" s="195" t="s">
        <v>192</v>
      </c>
      <c r="B408" s="153" t="s">
        <v>187</v>
      </c>
      <c r="C408" s="45" t="s">
        <v>136</v>
      </c>
      <c r="D408" s="36">
        <f>D409+D411+D413+D414</f>
        <v>690</v>
      </c>
      <c r="E408" s="36">
        <f>E409+E411+E413+E414</f>
        <v>690</v>
      </c>
      <c r="F408" s="36">
        <f>F409+F411+F413+F414</f>
        <v>690</v>
      </c>
      <c r="G408" s="36">
        <f>G409+G411+G413+G414</f>
        <v>250</v>
      </c>
      <c r="H408" s="36">
        <f>H409+H411+H413+H414</f>
        <v>250</v>
      </c>
      <c r="I408" s="37">
        <f>G408/D408*100</f>
        <v>36.231884057971016</v>
      </c>
      <c r="J408" s="37">
        <f>G408/E408*100</f>
        <v>36.231884057971016</v>
      </c>
      <c r="K408" s="37">
        <f>G408/F408*100</f>
        <v>36.231884057971016</v>
      </c>
    </row>
    <row r="409" spans="1:11" x14ac:dyDescent="0.3">
      <c r="A409" s="196"/>
      <c r="B409" s="154"/>
      <c r="C409" s="46" t="s">
        <v>18</v>
      </c>
      <c r="D409" s="39">
        <v>690</v>
      </c>
      <c r="E409" s="39">
        <v>690</v>
      </c>
      <c r="F409" s="39">
        <v>690</v>
      </c>
      <c r="G409" s="39">
        <v>250</v>
      </c>
      <c r="H409" s="39">
        <v>250</v>
      </c>
      <c r="I409" s="37">
        <f>G409/D409*100</f>
        <v>36.231884057971016</v>
      </c>
      <c r="J409" s="37">
        <f>G409/E409*100</f>
        <v>36.231884057971016</v>
      </c>
      <c r="K409" s="37">
        <f>G409/F409*100</f>
        <v>36.231884057971016</v>
      </c>
    </row>
    <row r="410" spans="1:11" ht="75" x14ac:dyDescent="0.3">
      <c r="A410" s="196"/>
      <c r="B410" s="154"/>
      <c r="C410" s="47" t="s">
        <v>137</v>
      </c>
      <c r="D410" s="39">
        <v>0</v>
      </c>
      <c r="E410" s="39">
        <v>0</v>
      </c>
      <c r="F410" s="39">
        <v>0</v>
      </c>
      <c r="G410" s="39">
        <v>0</v>
      </c>
      <c r="H410" s="39">
        <v>0</v>
      </c>
      <c r="I410" s="39">
        <v>0</v>
      </c>
      <c r="J410" s="39">
        <v>0</v>
      </c>
      <c r="K410" s="39">
        <v>0</v>
      </c>
    </row>
    <row r="411" spans="1:11" ht="56.25" x14ac:dyDescent="0.3">
      <c r="A411" s="196"/>
      <c r="B411" s="154"/>
      <c r="C411" s="46" t="s">
        <v>33</v>
      </c>
      <c r="D411" s="39">
        <v>0</v>
      </c>
      <c r="E411" s="39">
        <v>0</v>
      </c>
      <c r="F411" s="39">
        <v>0</v>
      </c>
      <c r="G411" s="39">
        <v>0</v>
      </c>
      <c r="H411" s="39">
        <v>0</v>
      </c>
      <c r="I411" s="39">
        <v>0</v>
      </c>
      <c r="J411" s="39">
        <v>0</v>
      </c>
      <c r="K411" s="39">
        <v>0</v>
      </c>
    </row>
    <row r="412" spans="1:11" ht="93.75" x14ac:dyDescent="0.3">
      <c r="A412" s="196"/>
      <c r="B412" s="154"/>
      <c r="C412" s="47" t="s">
        <v>138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</row>
    <row r="413" spans="1:11" ht="37.5" x14ac:dyDescent="0.3">
      <c r="A413" s="196"/>
      <c r="B413" s="154"/>
      <c r="C413" s="46" t="s">
        <v>20</v>
      </c>
      <c r="D413" s="39">
        <v>0</v>
      </c>
      <c r="E413" s="39">
        <v>0</v>
      </c>
      <c r="F413" s="39">
        <v>0</v>
      </c>
      <c r="G413" s="39">
        <v>0</v>
      </c>
      <c r="H413" s="39">
        <v>0</v>
      </c>
      <c r="I413" s="39">
        <v>0</v>
      </c>
      <c r="J413" s="39">
        <v>0</v>
      </c>
      <c r="K413" s="39">
        <v>0</v>
      </c>
    </row>
    <row r="414" spans="1:11" ht="56.25" x14ac:dyDescent="0.3">
      <c r="A414" s="197"/>
      <c r="B414" s="155"/>
      <c r="C414" s="46" t="s">
        <v>21</v>
      </c>
      <c r="D414" s="39">
        <v>0</v>
      </c>
      <c r="E414" s="39">
        <v>0</v>
      </c>
      <c r="F414" s="39">
        <v>0</v>
      </c>
      <c r="G414" s="39">
        <v>0</v>
      </c>
      <c r="H414" s="39">
        <v>0</v>
      </c>
      <c r="I414" s="39">
        <v>0</v>
      </c>
      <c r="J414" s="39">
        <v>0</v>
      </c>
      <c r="K414" s="39">
        <v>0</v>
      </c>
    </row>
    <row r="415" spans="1:11" x14ac:dyDescent="0.3">
      <c r="A415" s="195" t="s">
        <v>193</v>
      </c>
      <c r="B415" s="153" t="s">
        <v>187</v>
      </c>
      <c r="C415" s="45" t="s">
        <v>136</v>
      </c>
      <c r="D415" s="36">
        <f>D416+D418+D420+D421</f>
        <v>0</v>
      </c>
      <c r="E415" s="36">
        <f>E416+E418+E420+E421</f>
        <v>500</v>
      </c>
      <c r="F415" s="36">
        <f>F416+F418+F420+F421</f>
        <v>0</v>
      </c>
      <c r="G415" s="36">
        <f>G416+G418+G420+G421</f>
        <v>0</v>
      </c>
      <c r="H415" s="36">
        <f>H416+H418+H420+H421</f>
        <v>0</v>
      </c>
      <c r="I415" s="37" t="e">
        <f>G415/D415*100</f>
        <v>#DIV/0!</v>
      </c>
      <c r="J415" s="37">
        <f>G415/E415*100</f>
        <v>0</v>
      </c>
      <c r="K415" s="37" t="e">
        <f>G415/F415*100</f>
        <v>#DIV/0!</v>
      </c>
    </row>
    <row r="416" spans="1:11" x14ac:dyDescent="0.3">
      <c r="A416" s="196"/>
      <c r="B416" s="154"/>
      <c r="C416" s="46" t="s">
        <v>18</v>
      </c>
      <c r="D416" s="39">
        <v>0</v>
      </c>
      <c r="E416" s="39">
        <v>500</v>
      </c>
      <c r="F416" s="39">
        <v>0</v>
      </c>
      <c r="G416" s="39">
        <v>0</v>
      </c>
      <c r="H416" s="39">
        <v>0</v>
      </c>
      <c r="I416" s="37" t="e">
        <f>G416/D416*100</f>
        <v>#DIV/0!</v>
      </c>
      <c r="J416" s="37">
        <f>G416/E416*100</f>
        <v>0</v>
      </c>
      <c r="K416" s="37" t="e">
        <f>G416/F416*100</f>
        <v>#DIV/0!</v>
      </c>
    </row>
    <row r="417" spans="1:11" ht="75" x14ac:dyDescent="0.3">
      <c r="A417" s="196"/>
      <c r="B417" s="154"/>
      <c r="C417" s="47" t="s">
        <v>137</v>
      </c>
      <c r="D417" s="39">
        <v>0</v>
      </c>
      <c r="E417" s="39">
        <v>0</v>
      </c>
      <c r="F417" s="39">
        <v>0</v>
      </c>
      <c r="G417" s="39">
        <v>0</v>
      </c>
      <c r="H417" s="39">
        <v>0</v>
      </c>
      <c r="I417" s="39">
        <v>0</v>
      </c>
      <c r="J417" s="39">
        <v>0</v>
      </c>
      <c r="K417" s="39">
        <v>0</v>
      </c>
    </row>
    <row r="418" spans="1:11" ht="56.25" x14ac:dyDescent="0.3">
      <c r="A418" s="196"/>
      <c r="B418" s="154"/>
      <c r="C418" s="46" t="s">
        <v>33</v>
      </c>
      <c r="D418" s="39">
        <v>0</v>
      </c>
      <c r="E418" s="39">
        <v>0</v>
      </c>
      <c r="F418" s="39">
        <v>0</v>
      </c>
      <c r="G418" s="39">
        <v>0</v>
      </c>
      <c r="H418" s="39">
        <v>0</v>
      </c>
      <c r="I418" s="39">
        <v>0</v>
      </c>
      <c r="J418" s="39">
        <v>0</v>
      </c>
      <c r="K418" s="39">
        <v>0</v>
      </c>
    </row>
    <row r="419" spans="1:11" ht="93.75" x14ac:dyDescent="0.3">
      <c r="A419" s="196"/>
      <c r="B419" s="154"/>
      <c r="C419" s="47" t="s">
        <v>138</v>
      </c>
      <c r="D419" s="39">
        <v>0</v>
      </c>
      <c r="E419" s="39">
        <v>0</v>
      </c>
      <c r="F419" s="39">
        <v>0</v>
      </c>
      <c r="G419" s="39">
        <v>0</v>
      </c>
      <c r="H419" s="39">
        <v>0</v>
      </c>
      <c r="I419" s="39">
        <v>0</v>
      </c>
      <c r="J419" s="39">
        <v>0</v>
      </c>
      <c r="K419" s="39">
        <v>0</v>
      </c>
    </row>
    <row r="420" spans="1:11" ht="37.5" x14ac:dyDescent="0.3">
      <c r="A420" s="196"/>
      <c r="B420" s="154"/>
      <c r="C420" s="46" t="s">
        <v>20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</row>
    <row r="421" spans="1:11" ht="56.25" x14ac:dyDescent="0.3">
      <c r="A421" s="197"/>
      <c r="B421" s="155"/>
      <c r="C421" s="46" t="s">
        <v>21</v>
      </c>
      <c r="D421" s="39">
        <v>0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39">
        <v>0</v>
      </c>
    </row>
    <row r="422" spans="1:11" x14ac:dyDescent="0.3">
      <c r="A422" s="165" t="s">
        <v>194</v>
      </c>
      <c r="B422" s="153" t="s">
        <v>187</v>
      </c>
      <c r="C422" s="45" t="s">
        <v>136</v>
      </c>
      <c r="D422" s="36">
        <f>D423+D425+D427+D428</f>
        <v>1000</v>
      </c>
      <c r="E422" s="36">
        <f>E423+E425+E427+E428</f>
        <v>2000</v>
      </c>
      <c r="F422" s="36">
        <f>F423+F425+F427+F428</f>
        <v>1000</v>
      </c>
      <c r="G422" s="36">
        <f>G423+G425+G427+G428</f>
        <v>0</v>
      </c>
      <c r="H422" s="36">
        <f>H423+H425+H427+H428</f>
        <v>0</v>
      </c>
      <c r="I422" s="37">
        <f>G422/D422*100</f>
        <v>0</v>
      </c>
      <c r="J422" s="37">
        <f>G422/E422*100</f>
        <v>0</v>
      </c>
      <c r="K422" s="37">
        <f>G422/F422*100</f>
        <v>0</v>
      </c>
    </row>
    <row r="423" spans="1:11" x14ac:dyDescent="0.3">
      <c r="A423" s="166"/>
      <c r="B423" s="154"/>
      <c r="C423" s="46" t="s">
        <v>18</v>
      </c>
      <c r="D423" s="39">
        <f>D430+D437</f>
        <v>1000</v>
      </c>
      <c r="E423" s="39">
        <f>E430+E437</f>
        <v>2000</v>
      </c>
      <c r="F423" s="39">
        <f>F430+F437</f>
        <v>1000</v>
      </c>
      <c r="G423" s="39">
        <f>G430+G437</f>
        <v>0</v>
      </c>
      <c r="H423" s="39">
        <f>H430+H437</f>
        <v>0</v>
      </c>
      <c r="I423" s="37">
        <f>G423/D423*100</f>
        <v>0</v>
      </c>
      <c r="J423" s="37">
        <f>G423/E423*100</f>
        <v>0</v>
      </c>
      <c r="K423" s="37">
        <f>G423/F423*100</f>
        <v>0</v>
      </c>
    </row>
    <row r="424" spans="1:11" ht="75" x14ac:dyDescent="0.3">
      <c r="A424" s="166"/>
      <c r="B424" s="154"/>
      <c r="C424" s="47" t="s">
        <v>137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</row>
    <row r="425" spans="1:11" ht="56.25" x14ac:dyDescent="0.3">
      <c r="A425" s="166"/>
      <c r="B425" s="154"/>
      <c r="C425" s="46" t="s">
        <v>33</v>
      </c>
      <c r="D425" s="39">
        <v>0</v>
      </c>
      <c r="E425" s="39">
        <v>0</v>
      </c>
      <c r="F425" s="39">
        <v>0</v>
      </c>
      <c r="G425" s="39">
        <v>0</v>
      </c>
      <c r="H425" s="39">
        <v>0</v>
      </c>
      <c r="I425" s="39">
        <v>0</v>
      </c>
      <c r="J425" s="39">
        <v>0</v>
      </c>
      <c r="K425" s="39">
        <v>0</v>
      </c>
    </row>
    <row r="426" spans="1:11" ht="93.75" x14ac:dyDescent="0.3">
      <c r="A426" s="166"/>
      <c r="B426" s="154"/>
      <c r="C426" s="47" t="s">
        <v>138</v>
      </c>
      <c r="D426" s="39">
        <v>0</v>
      </c>
      <c r="E426" s="39"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39">
        <v>0</v>
      </c>
    </row>
    <row r="427" spans="1:11" ht="37.5" x14ac:dyDescent="0.3">
      <c r="A427" s="166"/>
      <c r="B427" s="154"/>
      <c r="C427" s="46" t="s">
        <v>20</v>
      </c>
      <c r="D427" s="39">
        <v>0</v>
      </c>
      <c r="E427" s="39">
        <v>0</v>
      </c>
      <c r="F427" s="39">
        <v>0</v>
      </c>
      <c r="G427" s="39">
        <v>0</v>
      </c>
      <c r="H427" s="39">
        <v>0</v>
      </c>
      <c r="I427" s="39">
        <v>0</v>
      </c>
      <c r="J427" s="39">
        <v>0</v>
      </c>
      <c r="K427" s="39">
        <v>0</v>
      </c>
    </row>
    <row r="428" spans="1:11" ht="56.25" x14ac:dyDescent="0.3">
      <c r="A428" s="167"/>
      <c r="B428" s="155"/>
      <c r="C428" s="46" t="s">
        <v>21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</row>
    <row r="429" spans="1:11" x14ac:dyDescent="0.3">
      <c r="A429" s="159" t="s">
        <v>195</v>
      </c>
      <c r="B429" s="153" t="s">
        <v>187</v>
      </c>
      <c r="C429" s="45" t="s">
        <v>136</v>
      </c>
      <c r="D429" s="36">
        <f>D430+D432+D434+D435</f>
        <v>0</v>
      </c>
      <c r="E429" s="36">
        <f>E430+E432+E434+E435</f>
        <v>1000</v>
      </c>
      <c r="F429" s="36">
        <f>F430+F432+F434+F435</f>
        <v>0</v>
      </c>
      <c r="G429" s="36">
        <f>G430+G432+G434+G435</f>
        <v>0</v>
      </c>
      <c r="H429" s="36">
        <f>H430+H432+H434+H435</f>
        <v>0</v>
      </c>
      <c r="I429" s="37" t="e">
        <f>G429/D429*100</f>
        <v>#DIV/0!</v>
      </c>
      <c r="J429" s="37">
        <f>G429/E429*100</f>
        <v>0</v>
      </c>
      <c r="K429" s="37" t="e">
        <f>G429/F429*100</f>
        <v>#DIV/0!</v>
      </c>
    </row>
    <row r="430" spans="1:11" x14ac:dyDescent="0.3">
      <c r="A430" s="160"/>
      <c r="B430" s="154"/>
      <c r="C430" s="46" t="s">
        <v>18</v>
      </c>
      <c r="D430" s="39">
        <v>0</v>
      </c>
      <c r="E430" s="39">
        <v>1000</v>
      </c>
      <c r="F430" s="39">
        <v>0</v>
      </c>
      <c r="G430" s="39">
        <v>0</v>
      </c>
      <c r="H430" s="39">
        <v>0</v>
      </c>
      <c r="I430" s="37" t="e">
        <f>G430/D430*100</f>
        <v>#DIV/0!</v>
      </c>
      <c r="J430" s="37">
        <f>G430/E430*100</f>
        <v>0</v>
      </c>
      <c r="K430" s="37" t="e">
        <f>G430/F430*100</f>
        <v>#DIV/0!</v>
      </c>
    </row>
    <row r="431" spans="1:11" ht="75" x14ac:dyDescent="0.3">
      <c r="A431" s="160"/>
      <c r="B431" s="154"/>
      <c r="C431" s="47" t="s">
        <v>137</v>
      </c>
      <c r="D431" s="39">
        <v>0</v>
      </c>
      <c r="E431" s="39">
        <v>0</v>
      </c>
      <c r="F431" s="39">
        <v>0</v>
      </c>
      <c r="G431" s="39">
        <v>0</v>
      </c>
      <c r="H431" s="39">
        <v>0</v>
      </c>
      <c r="I431" s="39">
        <v>0</v>
      </c>
      <c r="J431" s="39">
        <v>0</v>
      </c>
      <c r="K431" s="39">
        <v>0</v>
      </c>
    </row>
    <row r="432" spans="1:11" ht="56.25" x14ac:dyDescent="0.3">
      <c r="A432" s="160"/>
      <c r="B432" s="154"/>
      <c r="C432" s="46" t="s">
        <v>33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</row>
    <row r="433" spans="1:11" ht="93.75" x14ac:dyDescent="0.3">
      <c r="A433" s="160"/>
      <c r="B433" s="154"/>
      <c r="C433" s="47" t="s">
        <v>138</v>
      </c>
      <c r="D433" s="39">
        <v>0</v>
      </c>
      <c r="E433" s="39">
        <v>0</v>
      </c>
      <c r="F433" s="39">
        <v>0</v>
      </c>
      <c r="G433" s="39">
        <v>0</v>
      </c>
      <c r="H433" s="39">
        <v>0</v>
      </c>
      <c r="I433" s="39">
        <v>0</v>
      </c>
      <c r="J433" s="39">
        <v>0</v>
      </c>
      <c r="K433" s="39">
        <v>0</v>
      </c>
    </row>
    <row r="434" spans="1:11" ht="37.5" x14ac:dyDescent="0.3">
      <c r="A434" s="160"/>
      <c r="B434" s="154"/>
      <c r="C434" s="46" t="s">
        <v>20</v>
      </c>
      <c r="D434" s="39">
        <v>0</v>
      </c>
      <c r="E434" s="39">
        <v>0</v>
      </c>
      <c r="F434" s="39">
        <v>0</v>
      </c>
      <c r="G434" s="39">
        <v>0</v>
      </c>
      <c r="H434" s="39">
        <v>0</v>
      </c>
      <c r="I434" s="39">
        <v>0</v>
      </c>
      <c r="J434" s="39">
        <v>0</v>
      </c>
      <c r="K434" s="39">
        <v>0</v>
      </c>
    </row>
    <row r="435" spans="1:11" ht="56.25" x14ac:dyDescent="0.3">
      <c r="A435" s="161"/>
      <c r="B435" s="155"/>
      <c r="C435" s="46" t="s">
        <v>21</v>
      </c>
      <c r="D435" s="39">
        <v>0</v>
      </c>
      <c r="E435" s="39">
        <v>0</v>
      </c>
      <c r="F435" s="39">
        <v>0</v>
      </c>
      <c r="G435" s="39">
        <v>0</v>
      </c>
      <c r="H435" s="39">
        <v>0</v>
      </c>
      <c r="I435" s="39">
        <v>0</v>
      </c>
      <c r="J435" s="39">
        <v>0</v>
      </c>
      <c r="K435" s="39">
        <v>0</v>
      </c>
    </row>
    <row r="436" spans="1:11" x14ac:dyDescent="0.3">
      <c r="A436" s="160" t="s">
        <v>196</v>
      </c>
      <c r="B436" s="198" t="s">
        <v>197</v>
      </c>
      <c r="C436" s="45" t="s">
        <v>136</v>
      </c>
      <c r="D436" s="36">
        <f>D437+D439+D441+D442</f>
        <v>1000</v>
      </c>
      <c r="E436" s="36">
        <f>E437+E439+E441+E442</f>
        <v>1000</v>
      </c>
      <c r="F436" s="36">
        <f>F437+F439+F441+F442</f>
        <v>1000</v>
      </c>
      <c r="G436" s="36">
        <f>G437+G439+G441+G442</f>
        <v>0</v>
      </c>
      <c r="H436" s="36">
        <f>H437+H439+H441+H442</f>
        <v>0</v>
      </c>
      <c r="I436" s="37">
        <v>0</v>
      </c>
      <c r="J436" s="37">
        <v>0</v>
      </c>
      <c r="K436" s="37">
        <v>0</v>
      </c>
    </row>
    <row r="437" spans="1:11" x14ac:dyDescent="0.3">
      <c r="A437" s="160"/>
      <c r="B437" s="199"/>
      <c r="C437" s="46" t="s">
        <v>18</v>
      </c>
      <c r="D437" s="39">
        <v>1000</v>
      </c>
      <c r="E437" s="39">
        <v>1000</v>
      </c>
      <c r="F437" s="39">
        <v>1000</v>
      </c>
      <c r="G437" s="39">
        <v>0</v>
      </c>
      <c r="H437" s="39">
        <v>0</v>
      </c>
      <c r="I437" s="37">
        <v>0</v>
      </c>
      <c r="J437" s="37">
        <v>0</v>
      </c>
      <c r="K437" s="37">
        <v>0</v>
      </c>
    </row>
    <row r="438" spans="1:11" ht="75" x14ac:dyDescent="0.3">
      <c r="A438" s="160"/>
      <c r="B438" s="199"/>
      <c r="C438" s="47" t="s">
        <v>137</v>
      </c>
      <c r="D438" s="39">
        <v>0</v>
      </c>
      <c r="E438" s="39">
        <v>0</v>
      </c>
      <c r="F438" s="39">
        <v>0</v>
      </c>
      <c r="G438" s="39">
        <v>0</v>
      </c>
      <c r="H438" s="39">
        <v>0</v>
      </c>
      <c r="I438" s="39">
        <v>0</v>
      </c>
      <c r="J438" s="39">
        <v>0</v>
      </c>
      <c r="K438" s="39">
        <v>0</v>
      </c>
    </row>
    <row r="439" spans="1:11" ht="56.25" x14ac:dyDescent="0.3">
      <c r="A439" s="160"/>
      <c r="B439" s="199"/>
      <c r="C439" s="46" t="s">
        <v>33</v>
      </c>
      <c r="D439" s="39">
        <v>0</v>
      </c>
      <c r="E439" s="39">
        <v>0</v>
      </c>
      <c r="F439" s="39">
        <v>0</v>
      </c>
      <c r="G439" s="39">
        <v>0</v>
      </c>
      <c r="H439" s="39">
        <v>0</v>
      </c>
      <c r="I439" s="39">
        <v>0</v>
      </c>
      <c r="J439" s="39">
        <v>0</v>
      </c>
      <c r="K439" s="39">
        <v>0</v>
      </c>
    </row>
    <row r="440" spans="1:11" ht="93.75" x14ac:dyDescent="0.3">
      <c r="A440" s="160"/>
      <c r="B440" s="199"/>
      <c r="C440" s="47" t="s">
        <v>138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</row>
    <row r="441" spans="1:11" ht="37.5" x14ac:dyDescent="0.3">
      <c r="A441" s="160"/>
      <c r="B441" s="199"/>
      <c r="C441" s="46" t="s">
        <v>20</v>
      </c>
      <c r="D441" s="39">
        <v>0</v>
      </c>
      <c r="E441" s="39">
        <v>0</v>
      </c>
      <c r="F441" s="39">
        <v>0</v>
      </c>
      <c r="G441" s="39">
        <v>0</v>
      </c>
      <c r="H441" s="39">
        <v>0</v>
      </c>
      <c r="I441" s="39">
        <v>0</v>
      </c>
      <c r="J441" s="39">
        <v>0</v>
      </c>
      <c r="K441" s="39">
        <v>0</v>
      </c>
    </row>
    <row r="442" spans="1:11" ht="56.25" x14ac:dyDescent="0.3">
      <c r="A442" s="161"/>
      <c r="B442" s="200"/>
      <c r="C442" s="46" t="s">
        <v>21</v>
      </c>
      <c r="D442" s="39">
        <v>0</v>
      </c>
      <c r="E442" s="39">
        <v>0</v>
      </c>
      <c r="F442" s="39">
        <v>0</v>
      </c>
      <c r="G442" s="39">
        <v>0</v>
      </c>
      <c r="H442" s="39">
        <v>0</v>
      </c>
      <c r="I442" s="39">
        <v>0</v>
      </c>
      <c r="J442" s="39">
        <v>0</v>
      </c>
      <c r="K442" s="39">
        <v>0</v>
      </c>
    </row>
    <row r="443" spans="1:11" x14ac:dyDescent="0.3">
      <c r="A443" s="201" t="s">
        <v>198</v>
      </c>
      <c r="B443" s="153" t="s">
        <v>191</v>
      </c>
      <c r="C443" s="45" t="s">
        <v>136</v>
      </c>
      <c r="D443" s="36">
        <f>D444+D446+D448+D449</f>
        <v>185411.1</v>
      </c>
      <c r="E443" s="36">
        <f>E444+E446+E448+E449</f>
        <v>175000</v>
      </c>
      <c r="F443" s="36">
        <f>F444+F446+F448+F449</f>
        <v>156538.1</v>
      </c>
      <c r="G443" s="36">
        <f>G444+G446+G448+G449</f>
        <v>142411.1</v>
      </c>
      <c r="H443" s="36">
        <f>H444+H446+H448+H449</f>
        <v>142411.1</v>
      </c>
      <c r="I443" s="37">
        <f>G443/D443*100</f>
        <v>76.808292491657724</v>
      </c>
      <c r="J443" s="37">
        <f>G443/E443*100</f>
        <v>81.377771428571435</v>
      </c>
      <c r="K443" s="37">
        <f>G443/F443*100</f>
        <v>90.975359992231915</v>
      </c>
    </row>
    <row r="444" spans="1:11" x14ac:dyDescent="0.3">
      <c r="A444" s="202"/>
      <c r="B444" s="154"/>
      <c r="C444" s="46" t="s">
        <v>18</v>
      </c>
      <c r="D444" s="39">
        <v>185411.1</v>
      </c>
      <c r="E444" s="39">
        <v>175000</v>
      </c>
      <c r="F444" s="39">
        <v>156538.1</v>
      </c>
      <c r="G444" s="39">
        <v>142411.1</v>
      </c>
      <c r="H444" s="39">
        <v>142411.1</v>
      </c>
      <c r="I444" s="37">
        <f>G444/D444*100</f>
        <v>76.808292491657724</v>
      </c>
      <c r="J444" s="37">
        <f>G444/E444*100</f>
        <v>81.377771428571435</v>
      </c>
      <c r="K444" s="37">
        <f>G444/F444*100</f>
        <v>90.975359992231915</v>
      </c>
    </row>
    <row r="445" spans="1:11" ht="75" x14ac:dyDescent="0.3">
      <c r="A445" s="202"/>
      <c r="B445" s="154"/>
      <c r="C445" s="47" t="s">
        <v>137</v>
      </c>
      <c r="D445" s="39">
        <v>0</v>
      </c>
      <c r="E445" s="39">
        <v>0</v>
      </c>
      <c r="F445" s="39">
        <v>0</v>
      </c>
      <c r="G445" s="39">
        <v>0</v>
      </c>
      <c r="H445" s="39">
        <v>0</v>
      </c>
      <c r="I445" s="39">
        <v>0</v>
      </c>
      <c r="J445" s="39">
        <v>0</v>
      </c>
      <c r="K445" s="39">
        <v>0</v>
      </c>
    </row>
    <row r="446" spans="1:11" ht="56.25" x14ac:dyDescent="0.3">
      <c r="A446" s="202"/>
      <c r="B446" s="154"/>
      <c r="C446" s="46" t="s">
        <v>33</v>
      </c>
      <c r="D446" s="39">
        <v>0</v>
      </c>
      <c r="E446" s="39">
        <v>0</v>
      </c>
      <c r="F446" s="39">
        <v>0</v>
      </c>
      <c r="G446" s="39">
        <v>0</v>
      </c>
      <c r="H446" s="39">
        <v>0</v>
      </c>
      <c r="I446" s="39">
        <v>0</v>
      </c>
      <c r="J446" s="39">
        <v>0</v>
      </c>
      <c r="K446" s="39">
        <v>0</v>
      </c>
    </row>
    <row r="447" spans="1:11" ht="93.75" x14ac:dyDescent="0.3">
      <c r="A447" s="202"/>
      <c r="B447" s="154"/>
      <c r="C447" s="47" t="s">
        <v>138</v>
      </c>
      <c r="D447" s="39">
        <v>0</v>
      </c>
      <c r="E447" s="39">
        <v>0</v>
      </c>
      <c r="F447" s="39">
        <v>0</v>
      </c>
      <c r="G447" s="39">
        <v>0</v>
      </c>
      <c r="H447" s="39">
        <v>0</v>
      </c>
      <c r="I447" s="39">
        <v>0</v>
      </c>
      <c r="J447" s="39">
        <v>0</v>
      </c>
      <c r="K447" s="39">
        <v>0</v>
      </c>
    </row>
    <row r="448" spans="1:11" ht="37.5" x14ac:dyDescent="0.3">
      <c r="A448" s="202"/>
      <c r="B448" s="154"/>
      <c r="C448" s="46" t="s">
        <v>20</v>
      </c>
      <c r="D448" s="39">
        <v>0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</row>
    <row r="449" spans="1:11" ht="56.25" x14ac:dyDescent="0.3">
      <c r="A449" s="203"/>
      <c r="B449" s="155"/>
      <c r="C449" s="46" t="s">
        <v>21</v>
      </c>
      <c r="D449" s="39">
        <v>0</v>
      </c>
      <c r="E449" s="39">
        <v>0</v>
      </c>
      <c r="F449" s="39">
        <v>0</v>
      </c>
      <c r="G449" s="39">
        <v>0</v>
      </c>
      <c r="H449" s="39">
        <v>0</v>
      </c>
      <c r="I449" s="39">
        <v>0</v>
      </c>
      <c r="J449" s="39">
        <v>0</v>
      </c>
      <c r="K449" s="39">
        <v>0</v>
      </c>
    </row>
    <row r="450" spans="1:11" x14ac:dyDescent="0.3">
      <c r="A450" s="201" t="s">
        <v>199</v>
      </c>
      <c r="B450" s="153" t="s">
        <v>200</v>
      </c>
      <c r="C450" s="45" t="s">
        <v>136</v>
      </c>
      <c r="D450" s="36">
        <f>D451+D453+D455+D456</f>
        <v>0</v>
      </c>
      <c r="E450" s="36">
        <f>E451+E453</f>
        <v>0</v>
      </c>
      <c r="F450" s="36">
        <f>F451+F453+F455+F456</f>
        <v>0</v>
      </c>
      <c r="G450" s="36">
        <f>G451+G453+G455+G456</f>
        <v>0</v>
      </c>
      <c r="H450" s="36">
        <f>H451+H453+H455+H456</f>
        <v>0</v>
      </c>
      <c r="I450" s="37" t="e">
        <f>G450/D450*100</f>
        <v>#DIV/0!</v>
      </c>
      <c r="J450" s="37" t="e">
        <f>G450/E450*100</f>
        <v>#DIV/0!</v>
      </c>
      <c r="K450" s="37" t="e">
        <f>G450/F450*100</f>
        <v>#DIV/0!</v>
      </c>
    </row>
    <row r="451" spans="1:11" x14ac:dyDescent="0.3">
      <c r="A451" s="202"/>
      <c r="B451" s="154"/>
      <c r="C451" s="46" t="s">
        <v>18</v>
      </c>
      <c r="D451" s="39">
        <v>0</v>
      </c>
      <c r="E451" s="39">
        <v>0</v>
      </c>
      <c r="F451" s="39">
        <v>0</v>
      </c>
      <c r="G451" s="39">
        <v>0</v>
      </c>
      <c r="H451" s="39">
        <v>0</v>
      </c>
      <c r="I451" s="37" t="e">
        <f>G451/D451*100</f>
        <v>#DIV/0!</v>
      </c>
      <c r="J451" s="37" t="e">
        <f>G451/E451*100</f>
        <v>#DIV/0!</v>
      </c>
      <c r="K451" s="37" t="e">
        <f>G451/F451*100</f>
        <v>#DIV/0!</v>
      </c>
    </row>
    <row r="452" spans="1:11" ht="75" x14ac:dyDescent="0.3">
      <c r="A452" s="202"/>
      <c r="B452" s="154"/>
      <c r="C452" s="47" t="s">
        <v>137</v>
      </c>
      <c r="D452" s="39">
        <v>0</v>
      </c>
      <c r="E452" s="39">
        <v>0</v>
      </c>
      <c r="F452" s="39">
        <v>0</v>
      </c>
      <c r="G452" s="39">
        <f>G451</f>
        <v>0</v>
      </c>
      <c r="H452" s="39">
        <f>H451</f>
        <v>0</v>
      </c>
      <c r="I452" s="37" t="e">
        <f>G452/D452*100</f>
        <v>#DIV/0!</v>
      </c>
      <c r="J452" s="37" t="e">
        <f>G452/E452*100</f>
        <v>#DIV/0!</v>
      </c>
      <c r="K452" s="37" t="e">
        <f>G452/F452*100</f>
        <v>#DIV/0!</v>
      </c>
    </row>
    <row r="453" spans="1:11" ht="56.25" x14ac:dyDescent="0.3">
      <c r="A453" s="202"/>
      <c r="B453" s="154"/>
      <c r="C453" s="46" t="s">
        <v>33</v>
      </c>
      <c r="D453" s="39">
        <v>0</v>
      </c>
      <c r="E453" s="39">
        <v>0</v>
      </c>
      <c r="F453" s="39">
        <v>0</v>
      </c>
      <c r="G453" s="39">
        <v>0</v>
      </c>
      <c r="H453" s="39">
        <v>0</v>
      </c>
      <c r="I453" s="37" t="e">
        <f>G453/D453*100</f>
        <v>#DIV/0!</v>
      </c>
      <c r="J453" s="37" t="e">
        <f>G453/E453*100</f>
        <v>#DIV/0!</v>
      </c>
      <c r="K453" s="37" t="e">
        <f>G453/F453*100</f>
        <v>#DIV/0!</v>
      </c>
    </row>
    <row r="454" spans="1:11" ht="93.75" x14ac:dyDescent="0.3">
      <c r="A454" s="202"/>
      <c r="B454" s="154"/>
      <c r="C454" s="47" t="s">
        <v>138</v>
      </c>
      <c r="D454" s="39">
        <v>0</v>
      </c>
      <c r="E454" s="39">
        <v>0</v>
      </c>
      <c r="F454" s="39">
        <v>0</v>
      </c>
      <c r="G454" s="39">
        <v>0</v>
      </c>
      <c r="H454" s="39">
        <f>H453</f>
        <v>0</v>
      </c>
      <c r="I454" s="37" t="e">
        <f>G454/D454*100</f>
        <v>#DIV/0!</v>
      </c>
      <c r="J454" s="37" t="e">
        <f>G454/E454*100</f>
        <v>#DIV/0!</v>
      </c>
      <c r="K454" s="37" t="e">
        <f>G454/F454*100</f>
        <v>#DIV/0!</v>
      </c>
    </row>
    <row r="455" spans="1:11" ht="37.5" x14ac:dyDescent="0.3">
      <c r="A455" s="202"/>
      <c r="B455" s="154"/>
      <c r="C455" s="46" t="s">
        <v>20</v>
      </c>
      <c r="D455" s="39">
        <v>0</v>
      </c>
      <c r="E455" s="39">
        <v>0</v>
      </c>
      <c r="F455" s="39">
        <v>0</v>
      </c>
      <c r="G455" s="39">
        <v>0</v>
      </c>
      <c r="H455" s="39">
        <v>0</v>
      </c>
      <c r="I455" s="39">
        <v>0</v>
      </c>
      <c r="J455" s="39">
        <v>0</v>
      </c>
      <c r="K455" s="39">
        <v>0</v>
      </c>
    </row>
    <row r="456" spans="1:11" ht="56.25" x14ac:dyDescent="0.3">
      <c r="A456" s="202"/>
      <c r="B456" s="155"/>
      <c r="C456" s="46" t="s">
        <v>21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</row>
    <row r="457" spans="1:11" x14ac:dyDescent="0.3">
      <c r="A457" s="202"/>
      <c r="B457" s="153" t="s">
        <v>25</v>
      </c>
      <c r="C457" s="46" t="s">
        <v>136</v>
      </c>
      <c r="D457" s="39">
        <f>D458+D460+D462+D463</f>
        <v>874.5</v>
      </c>
      <c r="E457" s="39">
        <f>E458+E460+E462+E463</f>
        <v>874.5</v>
      </c>
      <c r="F457" s="39">
        <f>F458+F460+F462+F463</f>
        <v>874.5</v>
      </c>
      <c r="G457" s="39">
        <f>G458+G460+G462+G463</f>
        <v>0</v>
      </c>
      <c r="H457" s="39">
        <f>H458+H460+H462+H463</f>
        <v>0</v>
      </c>
      <c r="I457" s="37">
        <f>G457/D457*100</f>
        <v>0</v>
      </c>
      <c r="J457" s="37">
        <f>G457/E457*100</f>
        <v>0</v>
      </c>
      <c r="K457" s="37">
        <f>G457/F457*100</f>
        <v>0</v>
      </c>
    </row>
    <row r="458" spans="1:11" x14ac:dyDescent="0.3">
      <c r="A458" s="202"/>
      <c r="B458" s="154"/>
      <c r="C458" s="46" t="s">
        <v>18</v>
      </c>
      <c r="D458" s="39">
        <v>300</v>
      </c>
      <c r="E458" s="39">
        <v>300</v>
      </c>
      <c r="F458" s="39">
        <v>300</v>
      </c>
      <c r="G458" s="39">
        <v>0</v>
      </c>
      <c r="H458" s="39">
        <v>0</v>
      </c>
      <c r="I458" s="37">
        <f>G458/D458*100</f>
        <v>0</v>
      </c>
      <c r="J458" s="37">
        <f>G458/E458*100</f>
        <v>0</v>
      </c>
      <c r="K458" s="37">
        <f>G458/F458*100</f>
        <v>0</v>
      </c>
    </row>
    <row r="459" spans="1:11" ht="75" x14ac:dyDescent="0.3">
      <c r="A459" s="202"/>
      <c r="B459" s="154"/>
      <c r="C459" s="47" t="s">
        <v>137</v>
      </c>
      <c r="D459" s="39">
        <f>D458</f>
        <v>300</v>
      </c>
      <c r="E459" s="39">
        <f>E458</f>
        <v>300</v>
      </c>
      <c r="F459" s="39">
        <f>F458</f>
        <v>300</v>
      </c>
      <c r="G459" s="39">
        <f>G458</f>
        <v>0</v>
      </c>
      <c r="H459" s="39">
        <f>H458</f>
        <v>0</v>
      </c>
      <c r="I459" s="37">
        <f>G459/D459*100</f>
        <v>0</v>
      </c>
      <c r="J459" s="37">
        <f>G459/E459*100</f>
        <v>0</v>
      </c>
      <c r="K459" s="37">
        <f>G459/F459*100</f>
        <v>0</v>
      </c>
    </row>
    <row r="460" spans="1:11" ht="56.25" x14ac:dyDescent="0.3">
      <c r="A460" s="202"/>
      <c r="B460" s="154"/>
      <c r="C460" s="46" t="s">
        <v>33</v>
      </c>
      <c r="D460" s="39">
        <v>574.5</v>
      </c>
      <c r="E460" s="39">
        <v>574.5</v>
      </c>
      <c r="F460" s="39">
        <v>574.5</v>
      </c>
      <c r="G460" s="39">
        <v>0</v>
      </c>
      <c r="H460" s="39">
        <v>0</v>
      </c>
      <c r="I460" s="37">
        <f>G460/D460*100</f>
        <v>0</v>
      </c>
      <c r="J460" s="37">
        <f>G460/E460*100</f>
        <v>0</v>
      </c>
      <c r="K460" s="37">
        <f>G460/F460*100</f>
        <v>0</v>
      </c>
    </row>
    <row r="461" spans="1:11" ht="93.75" x14ac:dyDescent="0.3">
      <c r="A461" s="202"/>
      <c r="B461" s="154"/>
      <c r="C461" s="47" t="s">
        <v>138</v>
      </c>
      <c r="D461" s="39">
        <f>D460</f>
        <v>574.5</v>
      </c>
      <c r="E461" s="39">
        <f>E460</f>
        <v>574.5</v>
      </c>
      <c r="F461" s="39">
        <f>F460</f>
        <v>574.5</v>
      </c>
      <c r="G461" s="39">
        <f>G460</f>
        <v>0</v>
      </c>
      <c r="H461" s="39">
        <f>H460</f>
        <v>0</v>
      </c>
      <c r="I461" s="37">
        <f>G461/D461*100</f>
        <v>0</v>
      </c>
      <c r="J461" s="37">
        <f>G461/E461*100</f>
        <v>0</v>
      </c>
      <c r="K461" s="37">
        <f>G461/F461*100</f>
        <v>0</v>
      </c>
    </row>
    <row r="462" spans="1:11" ht="37.5" x14ac:dyDescent="0.3">
      <c r="A462" s="202"/>
      <c r="B462" s="154"/>
      <c r="C462" s="46" t="s">
        <v>20</v>
      </c>
      <c r="D462" s="39">
        <v>0</v>
      </c>
      <c r="E462" s="39">
        <v>0</v>
      </c>
      <c r="F462" s="39">
        <v>0</v>
      </c>
      <c r="G462" s="39">
        <v>0</v>
      </c>
      <c r="H462" s="39">
        <v>0</v>
      </c>
      <c r="I462" s="39">
        <v>0</v>
      </c>
      <c r="J462" s="39">
        <v>0</v>
      </c>
      <c r="K462" s="39">
        <v>0</v>
      </c>
    </row>
    <row r="463" spans="1:11" ht="56.25" x14ac:dyDescent="0.3">
      <c r="A463" s="203"/>
      <c r="B463" s="155"/>
      <c r="C463" s="46" t="s">
        <v>21</v>
      </c>
      <c r="D463" s="39">
        <v>0</v>
      </c>
      <c r="E463" s="39">
        <v>0</v>
      </c>
      <c r="F463" s="39">
        <v>0</v>
      </c>
      <c r="G463" s="39">
        <v>0</v>
      </c>
      <c r="H463" s="39">
        <v>0</v>
      </c>
      <c r="I463" s="39">
        <v>0</v>
      </c>
      <c r="J463" s="39">
        <v>0</v>
      </c>
      <c r="K463" s="39">
        <v>0</v>
      </c>
    </row>
    <row r="464" spans="1:11" x14ac:dyDescent="0.3">
      <c r="A464" s="165" t="s">
        <v>201</v>
      </c>
      <c r="B464" s="153" t="s">
        <v>202</v>
      </c>
      <c r="C464" s="35" t="s">
        <v>136</v>
      </c>
      <c r="D464" s="36">
        <f>D465+D469+D470</f>
        <v>725</v>
      </c>
      <c r="E464" s="36">
        <f>E465+E469+E470</f>
        <v>725</v>
      </c>
      <c r="F464" s="36">
        <f>F465+F469+F470</f>
        <v>725</v>
      </c>
      <c r="G464" s="36">
        <f>G465+G469+G470</f>
        <v>0</v>
      </c>
      <c r="H464" s="36">
        <f>H465+H469+H470</f>
        <v>0</v>
      </c>
      <c r="I464" s="37">
        <f>G464/D464*100</f>
        <v>0</v>
      </c>
      <c r="J464" s="37">
        <f>G464/E464*100</f>
        <v>0</v>
      </c>
      <c r="K464" s="37">
        <f>G464/F464*100</f>
        <v>0</v>
      </c>
    </row>
    <row r="465" spans="1:11" x14ac:dyDescent="0.3">
      <c r="A465" s="166"/>
      <c r="B465" s="154"/>
      <c r="C465" s="38" t="s">
        <v>18</v>
      </c>
      <c r="D465" s="39">
        <f>D472</f>
        <v>725</v>
      </c>
      <c r="E465" s="39">
        <f>E472</f>
        <v>725</v>
      </c>
      <c r="F465" s="39">
        <f>F472</f>
        <v>725</v>
      </c>
      <c r="G465" s="39">
        <f>G472</f>
        <v>0</v>
      </c>
      <c r="H465" s="39">
        <f>H472</f>
        <v>0</v>
      </c>
      <c r="I465" s="37">
        <f>G465/D465*100</f>
        <v>0</v>
      </c>
      <c r="J465" s="37">
        <f>G465/E465*100</f>
        <v>0</v>
      </c>
      <c r="K465" s="37">
        <f>G465/F465*100</f>
        <v>0</v>
      </c>
    </row>
    <row r="466" spans="1:11" ht="75" x14ac:dyDescent="0.3">
      <c r="A466" s="166"/>
      <c r="B466" s="154"/>
      <c r="C466" s="40" t="s">
        <v>137</v>
      </c>
      <c r="D466" s="39">
        <v>0</v>
      </c>
      <c r="E466" s="39">
        <v>0</v>
      </c>
      <c r="F466" s="39">
        <v>0</v>
      </c>
      <c r="G466" s="39">
        <v>0</v>
      </c>
      <c r="H466" s="39">
        <v>0</v>
      </c>
      <c r="I466" s="39">
        <v>0</v>
      </c>
      <c r="J466" s="39">
        <v>0</v>
      </c>
      <c r="K466" s="39">
        <v>0</v>
      </c>
    </row>
    <row r="467" spans="1:11" ht="56.25" x14ac:dyDescent="0.3">
      <c r="A467" s="166"/>
      <c r="B467" s="154"/>
      <c r="C467" s="38" t="s">
        <v>33</v>
      </c>
      <c r="D467" s="39">
        <v>0</v>
      </c>
      <c r="E467" s="39">
        <v>0</v>
      </c>
      <c r="F467" s="39">
        <v>0</v>
      </c>
      <c r="G467" s="39">
        <v>0</v>
      </c>
      <c r="H467" s="39">
        <v>0</v>
      </c>
      <c r="I467" s="39">
        <v>0</v>
      </c>
      <c r="J467" s="39">
        <v>0</v>
      </c>
      <c r="K467" s="39">
        <v>0</v>
      </c>
    </row>
    <row r="468" spans="1:11" ht="93.75" x14ac:dyDescent="0.3">
      <c r="A468" s="166"/>
      <c r="B468" s="154"/>
      <c r="C468" s="40" t="s">
        <v>138</v>
      </c>
      <c r="D468" s="39">
        <v>0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</row>
    <row r="469" spans="1:11" ht="37.5" x14ac:dyDescent="0.3">
      <c r="A469" s="166"/>
      <c r="B469" s="154"/>
      <c r="C469" s="38" t="s">
        <v>20</v>
      </c>
      <c r="D469" s="39">
        <f t="shared" ref="D469:H470" si="33">D476</f>
        <v>0</v>
      </c>
      <c r="E469" s="39">
        <f t="shared" si="33"/>
        <v>0</v>
      </c>
      <c r="F469" s="39">
        <f t="shared" si="33"/>
        <v>0</v>
      </c>
      <c r="G469" s="39">
        <f t="shared" si="33"/>
        <v>0</v>
      </c>
      <c r="H469" s="39">
        <f t="shared" si="33"/>
        <v>0</v>
      </c>
      <c r="I469" s="37">
        <v>0</v>
      </c>
      <c r="J469" s="37">
        <v>0</v>
      </c>
      <c r="K469" s="37">
        <v>0</v>
      </c>
    </row>
    <row r="470" spans="1:11" ht="56.25" x14ac:dyDescent="0.3">
      <c r="A470" s="167"/>
      <c r="B470" s="155"/>
      <c r="C470" s="38" t="s">
        <v>21</v>
      </c>
      <c r="D470" s="39">
        <f t="shared" si="33"/>
        <v>0</v>
      </c>
      <c r="E470" s="39">
        <f t="shared" si="33"/>
        <v>0</v>
      </c>
      <c r="F470" s="39">
        <f t="shared" si="33"/>
        <v>0</v>
      </c>
      <c r="G470" s="39">
        <f t="shared" si="33"/>
        <v>0</v>
      </c>
      <c r="H470" s="39">
        <f t="shared" si="33"/>
        <v>0</v>
      </c>
      <c r="I470" s="37">
        <v>0</v>
      </c>
      <c r="J470" s="37">
        <v>0</v>
      </c>
      <c r="K470" s="37">
        <v>0</v>
      </c>
    </row>
    <row r="471" spans="1:11" x14ac:dyDescent="0.3">
      <c r="A471" s="165" t="s">
        <v>203</v>
      </c>
      <c r="B471" s="153" t="s">
        <v>202</v>
      </c>
      <c r="C471" s="35" t="s">
        <v>136</v>
      </c>
      <c r="D471" s="36">
        <f>D472+D476+D477</f>
        <v>725</v>
      </c>
      <c r="E471" s="36">
        <f>E472+E476+E477</f>
        <v>725</v>
      </c>
      <c r="F471" s="36">
        <f>F472+F476+F477</f>
        <v>725</v>
      </c>
      <c r="G471" s="36">
        <f>G472+G476+G477</f>
        <v>0</v>
      </c>
      <c r="H471" s="36">
        <f>H472+H476+H477</f>
        <v>0</v>
      </c>
      <c r="I471" s="37">
        <f>G471/D471*100</f>
        <v>0</v>
      </c>
      <c r="J471" s="37">
        <f>G471/E471*100</f>
        <v>0</v>
      </c>
      <c r="K471" s="37">
        <f>G471/F471*100</f>
        <v>0</v>
      </c>
    </row>
    <row r="472" spans="1:11" x14ac:dyDescent="0.3">
      <c r="A472" s="166"/>
      <c r="B472" s="154"/>
      <c r="C472" s="38" t="s">
        <v>18</v>
      </c>
      <c r="D472" s="39">
        <f>D479+D486+D493+D500+D507</f>
        <v>725</v>
      </c>
      <c r="E472" s="39">
        <f>E479+E486+E493+E500+E507</f>
        <v>725</v>
      </c>
      <c r="F472" s="39">
        <f>F479+F486+F493+F500+F507</f>
        <v>725</v>
      </c>
      <c r="G472" s="39">
        <f>G479+G486+G493+G500+G507</f>
        <v>0</v>
      </c>
      <c r="H472" s="39">
        <f>H479+H486+H493+H500+H507</f>
        <v>0</v>
      </c>
      <c r="I472" s="37">
        <f>G472/D472*100</f>
        <v>0</v>
      </c>
      <c r="J472" s="37">
        <f>G472/E472*100</f>
        <v>0</v>
      </c>
      <c r="K472" s="37">
        <f>G472/F472*100</f>
        <v>0</v>
      </c>
    </row>
    <row r="473" spans="1:11" ht="75" x14ac:dyDescent="0.3">
      <c r="A473" s="166"/>
      <c r="B473" s="154"/>
      <c r="C473" s="40" t="s">
        <v>137</v>
      </c>
      <c r="D473" s="39">
        <v>0</v>
      </c>
      <c r="E473" s="39">
        <v>0</v>
      </c>
      <c r="F473" s="39">
        <v>0</v>
      </c>
      <c r="G473" s="39">
        <v>0</v>
      </c>
      <c r="H473" s="39">
        <v>0</v>
      </c>
      <c r="I473" s="39">
        <v>0</v>
      </c>
      <c r="J473" s="39">
        <v>0</v>
      </c>
      <c r="K473" s="39">
        <v>0</v>
      </c>
    </row>
    <row r="474" spans="1:11" ht="56.25" x14ac:dyDescent="0.3">
      <c r="A474" s="166"/>
      <c r="B474" s="154"/>
      <c r="C474" s="38" t="s">
        <v>33</v>
      </c>
      <c r="D474" s="39">
        <v>0</v>
      </c>
      <c r="E474" s="39">
        <v>0</v>
      </c>
      <c r="F474" s="39">
        <v>0</v>
      </c>
      <c r="G474" s="39">
        <v>0</v>
      </c>
      <c r="H474" s="39">
        <v>0</v>
      </c>
      <c r="I474" s="39">
        <v>0</v>
      </c>
      <c r="J474" s="39">
        <v>0</v>
      </c>
      <c r="K474" s="39">
        <v>0</v>
      </c>
    </row>
    <row r="475" spans="1:11" ht="93.75" x14ac:dyDescent="0.3">
      <c r="A475" s="166"/>
      <c r="B475" s="154"/>
      <c r="C475" s="40" t="s">
        <v>138</v>
      </c>
      <c r="D475" s="39">
        <v>0</v>
      </c>
      <c r="E475" s="39">
        <v>0</v>
      </c>
      <c r="F475" s="39">
        <v>0</v>
      </c>
      <c r="G475" s="39">
        <v>0</v>
      </c>
      <c r="H475" s="39">
        <v>0</v>
      </c>
      <c r="I475" s="39">
        <v>0</v>
      </c>
      <c r="J475" s="39">
        <v>0</v>
      </c>
      <c r="K475" s="39">
        <v>0</v>
      </c>
    </row>
    <row r="476" spans="1:11" ht="37.5" x14ac:dyDescent="0.3">
      <c r="A476" s="166"/>
      <c r="B476" s="154"/>
      <c r="C476" s="38" t="s">
        <v>20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</row>
    <row r="477" spans="1:11" ht="56.25" x14ac:dyDescent="0.3">
      <c r="A477" s="167"/>
      <c r="B477" s="155"/>
      <c r="C477" s="38" t="s">
        <v>21</v>
      </c>
      <c r="D477" s="39">
        <v>0</v>
      </c>
      <c r="E477" s="39">
        <v>0</v>
      </c>
      <c r="F477" s="39">
        <v>0</v>
      </c>
      <c r="G477" s="39">
        <v>0</v>
      </c>
      <c r="H477" s="39">
        <v>0</v>
      </c>
      <c r="I477" s="37">
        <v>0</v>
      </c>
      <c r="J477" s="37">
        <v>0</v>
      </c>
      <c r="K477" s="37">
        <v>0</v>
      </c>
    </row>
    <row r="478" spans="1:11" x14ac:dyDescent="0.3">
      <c r="A478" s="159" t="s">
        <v>204</v>
      </c>
      <c r="B478" s="153" t="s">
        <v>202</v>
      </c>
      <c r="C478" s="35" t="s">
        <v>136</v>
      </c>
      <c r="D478" s="36">
        <f>D479+D483+D484</f>
        <v>452.4</v>
      </c>
      <c r="E478" s="36">
        <f>E479+E483+E484</f>
        <v>452.4</v>
      </c>
      <c r="F478" s="36">
        <f>F479+F483+F484</f>
        <v>452.4</v>
      </c>
      <c r="G478" s="36">
        <f>G479+G483+G484</f>
        <v>0</v>
      </c>
      <c r="H478" s="36">
        <f>H479+H483+H484</f>
        <v>0</v>
      </c>
      <c r="I478" s="37">
        <f>G478/D478*100</f>
        <v>0</v>
      </c>
      <c r="J478" s="37">
        <f>G478/E478*100</f>
        <v>0</v>
      </c>
      <c r="K478" s="37">
        <f>G478/F478*100</f>
        <v>0</v>
      </c>
    </row>
    <row r="479" spans="1:11" x14ac:dyDescent="0.3">
      <c r="A479" s="160"/>
      <c r="B479" s="154"/>
      <c r="C479" s="38" t="s">
        <v>18</v>
      </c>
      <c r="D479" s="39">
        <v>452.4</v>
      </c>
      <c r="E479" s="39">
        <v>452.4</v>
      </c>
      <c r="F479" s="39">
        <v>452.4</v>
      </c>
      <c r="G479" s="39">
        <v>0</v>
      </c>
      <c r="H479" s="39">
        <v>0</v>
      </c>
      <c r="I479" s="37">
        <f>G479/D479*100</f>
        <v>0</v>
      </c>
      <c r="J479" s="37">
        <f>G479/E479*100</f>
        <v>0</v>
      </c>
      <c r="K479" s="37">
        <f>G479/F479*100</f>
        <v>0</v>
      </c>
    </row>
    <row r="480" spans="1:11" ht="75" x14ac:dyDescent="0.3">
      <c r="A480" s="160"/>
      <c r="B480" s="154"/>
      <c r="C480" s="40" t="s">
        <v>137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</row>
    <row r="481" spans="1:11" ht="56.25" x14ac:dyDescent="0.3">
      <c r="A481" s="160"/>
      <c r="B481" s="154"/>
      <c r="C481" s="38" t="s">
        <v>33</v>
      </c>
      <c r="D481" s="39">
        <v>0</v>
      </c>
      <c r="E481" s="39">
        <v>0</v>
      </c>
      <c r="F481" s="39">
        <v>0</v>
      </c>
      <c r="G481" s="39">
        <v>0</v>
      </c>
      <c r="H481" s="39">
        <v>0</v>
      </c>
      <c r="I481" s="39">
        <v>0</v>
      </c>
      <c r="J481" s="39">
        <v>0</v>
      </c>
      <c r="K481" s="39">
        <v>0</v>
      </c>
    </row>
    <row r="482" spans="1:11" ht="93.75" x14ac:dyDescent="0.3">
      <c r="A482" s="160"/>
      <c r="B482" s="154"/>
      <c r="C482" s="40" t="s">
        <v>138</v>
      </c>
      <c r="D482" s="39">
        <v>0</v>
      </c>
      <c r="E482" s="39">
        <v>0</v>
      </c>
      <c r="F482" s="39">
        <v>0</v>
      </c>
      <c r="G482" s="39">
        <v>0</v>
      </c>
      <c r="H482" s="39">
        <v>0</v>
      </c>
      <c r="I482" s="39">
        <v>0</v>
      </c>
      <c r="J482" s="39">
        <v>0</v>
      </c>
      <c r="K482" s="39">
        <v>0</v>
      </c>
    </row>
    <row r="483" spans="1:11" ht="37.5" x14ac:dyDescent="0.3">
      <c r="A483" s="160"/>
      <c r="B483" s="154"/>
      <c r="C483" s="38" t="s">
        <v>20</v>
      </c>
      <c r="D483" s="39">
        <v>0</v>
      </c>
      <c r="E483" s="39">
        <v>0</v>
      </c>
      <c r="F483" s="39">
        <v>0</v>
      </c>
      <c r="G483" s="39">
        <v>0</v>
      </c>
      <c r="H483" s="39">
        <v>0</v>
      </c>
      <c r="I483" s="39">
        <v>0</v>
      </c>
      <c r="J483" s="39">
        <v>0</v>
      </c>
      <c r="K483" s="39">
        <v>0</v>
      </c>
    </row>
    <row r="484" spans="1:11" ht="56.25" x14ac:dyDescent="0.3">
      <c r="A484" s="161"/>
      <c r="B484" s="155"/>
      <c r="C484" s="38" t="s">
        <v>21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</row>
    <row r="485" spans="1:11" x14ac:dyDescent="0.3">
      <c r="A485" s="159" t="s">
        <v>205</v>
      </c>
      <c r="B485" s="153" t="s">
        <v>202</v>
      </c>
      <c r="C485" s="38" t="s">
        <v>136</v>
      </c>
      <c r="D485" s="39">
        <f>D486+D490+D491</f>
        <v>10</v>
      </c>
      <c r="E485" s="39">
        <f>E486+E490+E491</f>
        <v>10</v>
      </c>
      <c r="F485" s="39">
        <f>F486+F490+F491</f>
        <v>10</v>
      </c>
      <c r="G485" s="39">
        <f>G486+G490+G491</f>
        <v>0</v>
      </c>
      <c r="H485" s="39">
        <f>H486+H490+H491</f>
        <v>0</v>
      </c>
      <c r="I485" s="37">
        <f>G485/D485*100</f>
        <v>0</v>
      </c>
      <c r="J485" s="37">
        <f>G485/E485*100</f>
        <v>0</v>
      </c>
      <c r="K485" s="37">
        <f>G485/F485*100</f>
        <v>0</v>
      </c>
    </row>
    <row r="486" spans="1:11" x14ac:dyDescent="0.3">
      <c r="A486" s="160"/>
      <c r="B486" s="154"/>
      <c r="C486" s="38" t="s">
        <v>18</v>
      </c>
      <c r="D486" s="39">
        <v>10</v>
      </c>
      <c r="E486" s="39">
        <v>10</v>
      </c>
      <c r="F486" s="39">
        <v>10</v>
      </c>
      <c r="G486" s="39">
        <v>0</v>
      </c>
      <c r="H486" s="39">
        <v>0</v>
      </c>
      <c r="I486" s="37">
        <f>G486/D486*100</f>
        <v>0</v>
      </c>
      <c r="J486" s="37">
        <f>G486/E486*100</f>
        <v>0</v>
      </c>
      <c r="K486" s="37">
        <f>G486/F486*100</f>
        <v>0</v>
      </c>
    </row>
    <row r="487" spans="1:11" ht="75" x14ac:dyDescent="0.3">
      <c r="A487" s="160"/>
      <c r="B487" s="154"/>
      <c r="C487" s="40" t="s">
        <v>137</v>
      </c>
      <c r="D487" s="39">
        <v>0</v>
      </c>
      <c r="E487" s="39">
        <v>0</v>
      </c>
      <c r="F487" s="39">
        <v>0</v>
      </c>
      <c r="G487" s="39">
        <v>0</v>
      </c>
      <c r="H487" s="39">
        <v>0</v>
      </c>
      <c r="I487" s="39">
        <v>0</v>
      </c>
      <c r="J487" s="39">
        <v>0</v>
      </c>
      <c r="K487" s="39">
        <v>0</v>
      </c>
    </row>
    <row r="488" spans="1:11" ht="56.25" x14ac:dyDescent="0.3">
      <c r="A488" s="160"/>
      <c r="B488" s="154"/>
      <c r="C488" s="38" t="s">
        <v>33</v>
      </c>
      <c r="D488" s="39">
        <v>0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</row>
    <row r="489" spans="1:11" ht="93.75" x14ac:dyDescent="0.3">
      <c r="A489" s="160"/>
      <c r="B489" s="154"/>
      <c r="C489" s="40" t="s">
        <v>138</v>
      </c>
      <c r="D489" s="39">
        <v>0</v>
      </c>
      <c r="E489" s="39">
        <v>0</v>
      </c>
      <c r="F489" s="39">
        <v>0</v>
      </c>
      <c r="G489" s="39">
        <v>0</v>
      </c>
      <c r="H489" s="39">
        <v>0</v>
      </c>
      <c r="I489" s="39">
        <v>0</v>
      </c>
      <c r="J489" s="39">
        <v>0</v>
      </c>
      <c r="K489" s="39">
        <v>0</v>
      </c>
    </row>
    <row r="490" spans="1:11" ht="37.5" x14ac:dyDescent="0.3">
      <c r="A490" s="160"/>
      <c r="B490" s="154"/>
      <c r="C490" s="38" t="s">
        <v>20</v>
      </c>
      <c r="D490" s="39">
        <v>0</v>
      </c>
      <c r="E490" s="39">
        <v>0</v>
      </c>
      <c r="F490" s="39">
        <v>0</v>
      </c>
      <c r="G490" s="39">
        <v>0</v>
      </c>
      <c r="H490" s="39">
        <v>0</v>
      </c>
      <c r="I490" s="39">
        <v>0</v>
      </c>
      <c r="J490" s="39">
        <v>0</v>
      </c>
      <c r="K490" s="39">
        <v>0</v>
      </c>
    </row>
    <row r="491" spans="1:11" ht="56.25" x14ac:dyDescent="0.3">
      <c r="A491" s="161"/>
      <c r="B491" s="155"/>
      <c r="C491" s="38" t="s">
        <v>21</v>
      </c>
      <c r="D491" s="39">
        <v>0</v>
      </c>
      <c r="E491" s="39">
        <v>0</v>
      </c>
      <c r="F491" s="39">
        <v>0</v>
      </c>
      <c r="G491" s="39">
        <v>0</v>
      </c>
      <c r="H491" s="39">
        <v>0</v>
      </c>
      <c r="I491" s="39">
        <v>0</v>
      </c>
      <c r="J491" s="39">
        <v>0</v>
      </c>
      <c r="K491" s="39">
        <v>0</v>
      </c>
    </row>
    <row r="492" spans="1:11" x14ac:dyDescent="0.3">
      <c r="A492" s="159" t="s">
        <v>206</v>
      </c>
      <c r="B492" s="153" t="s">
        <v>202</v>
      </c>
      <c r="C492" s="35" t="s">
        <v>136</v>
      </c>
      <c r="D492" s="36">
        <f>D493+D497+D498</f>
        <v>4</v>
      </c>
      <c r="E492" s="36">
        <f>E493+E497+E498</f>
        <v>4</v>
      </c>
      <c r="F492" s="36">
        <f>F493+F497+F498</f>
        <v>4</v>
      </c>
      <c r="G492" s="36">
        <f>G493+G497+G498</f>
        <v>0</v>
      </c>
      <c r="H492" s="36">
        <f>H493+H497+H498</f>
        <v>0</v>
      </c>
      <c r="I492" s="37">
        <f>G492/D492*100</f>
        <v>0</v>
      </c>
      <c r="J492" s="37">
        <f>G492/E492*100</f>
        <v>0</v>
      </c>
      <c r="K492" s="37">
        <f>G492/F492*100</f>
        <v>0</v>
      </c>
    </row>
    <row r="493" spans="1:11" x14ac:dyDescent="0.3">
      <c r="A493" s="160"/>
      <c r="B493" s="154"/>
      <c r="C493" s="38" t="s">
        <v>18</v>
      </c>
      <c r="D493" s="39">
        <v>4</v>
      </c>
      <c r="E493" s="39">
        <v>4</v>
      </c>
      <c r="F493" s="39">
        <v>4</v>
      </c>
      <c r="G493" s="39">
        <v>0</v>
      </c>
      <c r="H493" s="39">
        <v>0</v>
      </c>
      <c r="I493" s="37">
        <f>G493/D493*100</f>
        <v>0</v>
      </c>
      <c r="J493" s="37">
        <f>G493/E493*100</f>
        <v>0</v>
      </c>
      <c r="K493" s="37">
        <f>G493/F493*100</f>
        <v>0</v>
      </c>
    </row>
    <row r="494" spans="1:11" ht="75" x14ac:dyDescent="0.3">
      <c r="A494" s="160"/>
      <c r="B494" s="154"/>
      <c r="C494" s="40" t="s">
        <v>137</v>
      </c>
      <c r="D494" s="39">
        <v>0</v>
      </c>
      <c r="E494" s="39">
        <v>0</v>
      </c>
      <c r="F494" s="39">
        <v>0</v>
      </c>
      <c r="G494" s="39">
        <v>0</v>
      </c>
      <c r="H494" s="39">
        <v>0</v>
      </c>
      <c r="I494" s="39">
        <v>0</v>
      </c>
      <c r="J494" s="39">
        <v>0</v>
      </c>
      <c r="K494" s="39">
        <v>0</v>
      </c>
    </row>
    <row r="495" spans="1:11" ht="56.25" x14ac:dyDescent="0.3">
      <c r="A495" s="160"/>
      <c r="B495" s="154"/>
      <c r="C495" s="38" t="s">
        <v>33</v>
      </c>
      <c r="D495" s="39">
        <v>0</v>
      </c>
      <c r="E495" s="39">
        <v>0</v>
      </c>
      <c r="F495" s="39">
        <v>0</v>
      </c>
      <c r="G495" s="39">
        <v>0</v>
      </c>
      <c r="H495" s="39">
        <v>0</v>
      </c>
      <c r="I495" s="39">
        <v>0</v>
      </c>
      <c r="J495" s="39">
        <v>0</v>
      </c>
      <c r="K495" s="39">
        <v>0</v>
      </c>
    </row>
    <row r="496" spans="1:11" ht="93.75" x14ac:dyDescent="0.3">
      <c r="A496" s="160"/>
      <c r="B496" s="154"/>
      <c r="C496" s="40" t="s">
        <v>138</v>
      </c>
      <c r="D496" s="39">
        <v>0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</row>
    <row r="497" spans="1:11" ht="37.5" x14ac:dyDescent="0.3">
      <c r="A497" s="160"/>
      <c r="B497" s="154"/>
      <c r="C497" s="38" t="s">
        <v>20</v>
      </c>
      <c r="D497" s="39">
        <v>0</v>
      </c>
      <c r="E497" s="39">
        <v>0</v>
      </c>
      <c r="F497" s="39">
        <v>0</v>
      </c>
      <c r="G497" s="39">
        <v>0</v>
      </c>
      <c r="H497" s="39">
        <v>0</v>
      </c>
      <c r="I497" s="39">
        <v>0</v>
      </c>
      <c r="J497" s="39">
        <v>0</v>
      </c>
      <c r="K497" s="39">
        <v>0</v>
      </c>
    </row>
    <row r="498" spans="1:11" ht="56.25" x14ac:dyDescent="0.3">
      <c r="A498" s="161"/>
      <c r="B498" s="155"/>
      <c r="C498" s="38" t="s">
        <v>21</v>
      </c>
      <c r="D498" s="39">
        <v>0</v>
      </c>
      <c r="E498" s="39">
        <v>0</v>
      </c>
      <c r="F498" s="39">
        <v>0</v>
      </c>
      <c r="G498" s="39">
        <v>0</v>
      </c>
      <c r="H498" s="39">
        <v>0</v>
      </c>
      <c r="I498" s="39">
        <v>0</v>
      </c>
      <c r="J498" s="39">
        <v>0</v>
      </c>
      <c r="K498" s="39">
        <v>0</v>
      </c>
    </row>
    <row r="499" spans="1:11" x14ac:dyDescent="0.3">
      <c r="A499" s="159" t="s">
        <v>207</v>
      </c>
      <c r="B499" s="153" t="s">
        <v>202</v>
      </c>
      <c r="C499" s="35" t="s">
        <v>136</v>
      </c>
      <c r="D499" s="36">
        <f>D500+D504+D505</f>
        <v>23.4</v>
      </c>
      <c r="E499" s="36">
        <f>E500+E504+E505</f>
        <v>23.4</v>
      </c>
      <c r="F499" s="36">
        <f>F500+F504+F505</f>
        <v>23.4</v>
      </c>
      <c r="G499" s="36">
        <f>G500+G504+G505</f>
        <v>0</v>
      </c>
      <c r="H499" s="36">
        <f>H500+H504+H505</f>
        <v>0</v>
      </c>
      <c r="I499" s="37">
        <f>G499/D499*100</f>
        <v>0</v>
      </c>
      <c r="J499" s="37">
        <f>G499/E499*100</f>
        <v>0</v>
      </c>
      <c r="K499" s="37">
        <f>G499/F499*100</f>
        <v>0</v>
      </c>
    </row>
    <row r="500" spans="1:11" x14ac:dyDescent="0.3">
      <c r="A500" s="160"/>
      <c r="B500" s="154"/>
      <c r="C500" s="38" t="s">
        <v>18</v>
      </c>
      <c r="D500" s="39">
        <v>23.4</v>
      </c>
      <c r="E500" s="39">
        <v>23.4</v>
      </c>
      <c r="F500" s="39">
        <v>23.4</v>
      </c>
      <c r="G500" s="39">
        <v>0</v>
      </c>
      <c r="H500" s="39">
        <v>0</v>
      </c>
      <c r="I500" s="37">
        <f>G500/D500*100</f>
        <v>0</v>
      </c>
      <c r="J500" s="37">
        <f>G500/E500*100</f>
        <v>0</v>
      </c>
      <c r="K500" s="37">
        <f>G500/F500*100</f>
        <v>0</v>
      </c>
    </row>
    <row r="501" spans="1:11" ht="75" x14ac:dyDescent="0.3">
      <c r="A501" s="160"/>
      <c r="B501" s="154"/>
      <c r="C501" s="40" t="s">
        <v>137</v>
      </c>
      <c r="D501" s="39">
        <v>0</v>
      </c>
      <c r="E501" s="39">
        <v>0</v>
      </c>
      <c r="F501" s="39">
        <v>0</v>
      </c>
      <c r="G501" s="39">
        <v>0</v>
      </c>
      <c r="H501" s="39">
        <v>0</v>
      </c>
      <c r="I501" s="39">
        <v>0</v>
      </c>
      <c r="J501" s="39">
        <v>0</v>
      </c>
      <c r="K501" s="39">
        <v>0</v>
      </c>
    </row>
    <row r="502" spans="1:11" ht="56.25" x14ac:dyDescent="0.3">
      <c r="A502" s="160"/>
      <c r="B502" s="154"/>
      <c r="C502" s="38" t="s">
        <v>33</v>
      </c>
      <c r="D502" s="39">
        <v>0</v>
      </c>
      <c r="E502" s="39">
        <v>0</v>
      </c>
      <c r="F502" s="39">
        <v>0</v>
      </c>
      <c r="G502" s="39">
        <v>0</v>
      </c>
      <c r="H502" s="39">
        <v>0</v>
      </c>
      <c r="I502" s="39">
        <v>0</v>
      </c>
      <c r="J502" s="39">
        <v>0</v>
      </c>
      <c r="K502" s="39">
        <v>0</v>
      </c>
    </row>
    <row r="503" spans="1:11" ht="93.75" x14ac:dyDescent="0.3">
      <c r="A503" s="160"/>
      <c r="B503" s="154"/>
      <c r="C503" s="40" t="s">
        <v>138</v>
      </c>
      <c r="D503" s="39">
        <v>0</v>
      </c>
      <c r="E503" s="39">
        <v>0</v>
      </c>
      <c r="F503" s="39">
        <v>0</v>
      </c>
      <c r="G503" s="39">
        <v>0</v>
      </c>
      <c r="H503" s="39">
        <v>0</v>
      </c>
      <c r="I503" s="39">
        <v>0</v>
      </c>
      <c r="J503" s="39">
        <v>0</v>
      </c>
      <c r="K503" s="39">
        <v>0</v>
      </c>
    </row>
    <row r="504" spans="1:11" ht="37.5" x14ac:dyDescent="0.3">
      <c r="A504" s="160"/>
      <c r="B504" s="154"/>
      <c r="C504" s="38" t="s">
        <v>20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</row>
    <row r="505" spans="1:11" ht="56.25" x14ac:dyDescent="0.3">
      <c r="A505" s="161"/>
      <c r="B505" s="155"/>
      <c r="C505" s="38" t="s">
        <v>21</v>
      </c>
      <c r="D505" s="39">
        <v>0</v>
      </c>
      <c r="E505" s="39">
        <v>0</v>
      </c>
      <c r="F505" s="39">
        <v>0</v>
      </c>
      <c r="G505" s="39">
        <v>0</v>
      </c>
      <c r="H505" s="39">
        <v>0</v>
      </c>
      <c r="I505" s="39">
        <v>0</v>
      </c>
      <c r="J505" s="39">
        <v>0</v>
      </c>
      <c r="K505" s="39">
        <v>0</v>
      </c>
    </row>
    <row r="506" spans="1:11" x14ac:dyDescent="0.3">
      <c r="A506" s="159" t="s">
        <v>208</v>
      </c>
      <c r="B506" s="153" t="s">
        <v>202</v>
      </c>
      <c r="C506" s="35" t="s">
        <v>136</v>
      </c>
      <c r="D506" s="36">
        <f>D507+D511+D512</f>
        <v>235.2</v>
      </c>
      <c r="E506" s="36">
        <f>E507+E511+E512</f>
        <v>235.2</v>
      </c>
      <c r="F506" s="36">
        <f>F507+F511+F512</f>
        <v>235.2</v>
      </c>
      <c r="G506" s="36">
        <f>G507+G511+G512</f>
        <v>0</v>
      </c>
      <c r="H506" s="36">
        <f>H507+H511+H512</f>
        <v>0</v>
      </c>
      <c r="I506" s="37">
        <f>G506/D506*100</f>
        <v>0</v>
      </c>
      <c r="J506" s="37">
        <f>G506/E506*100</f>
        <v>0</v>
      </c>
      <c r="K506" s="37">
        <f>G506/F506*100</f>
        <v>0</v>
      </c>
    </row>
    <row r="507" spans="1:11" x14ac:dyDescent="0.3">
      <c r="A507" s="160"/>
      <c r="B507" s="154"/>
      <c r="C507" s="38" t="s">
        <v>18</v>
      </c>
      <c r="D507" s="39">
        <v>235.2</v>
      </c>
      <c r="E507" s="39">
        <v>235.2</v>
      </c>
      <c r="F507" s="39">
        <v>235.2</v>
      </c>
      <c r="G507" s="39">
        <v>0</v>
      </c>
      <c r="H507" s="39">
        <v>0</v>
      </c>
      <c r="I507" s="37">
        <f>G507/D507*100</f>
        <v>0</v>
      </c>
      <c r="J507" s="37">
        <f>G507/E507*100</f>
        <v>0</v>
      </c>
      <c r="K507" s="37">
        <f>G507/F507*100</f>
        <v>0</v>
      </c>
    </row>
    <row r="508" spans="1:11" ht="75" x14ac:dyDescent="0.3">
      <c r="A508" s="160"/>
      <c r="B508" s="154"/>
      <c r="C508" s="40" t="s">
        <v>137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</row>
    <row r="509" spans="1:11" ht="56.25" x14ac:dyDescent="0.3">
      <c r="A509" s="160"/>
      <c r="B509" s="154"/>
      <c r="C509" s="38" t="s">
        <v>33</v>
      </c>
      <c r="D509" s="39">
        <v>0</v>
      </c>
      <c r="E509" s="39">
        <v>0</v>
      </c>
      <c r="F509" s="39">
        <v>0</v>
      </c>
      <c r="G509" s="39">
        <v>0</v>
      </c>
      <c r="H509" s="39">
        <v>0</v>
      </c>
      <c r="I509" s="39">
        <v>0</v>
      </c>
      <c r="J509" s="39">
        <v>0</v>
      </c>
      <c r="K509" s="39">
        <v>0</v>
      </c>
    </row>
    <row r="510" spans="1:11" ht="93.75" x14ac:dyDescent="0.3">
      <c r="A510" s="160"/>
      <c r="B510" s="154"/>
      <c r="C510" s="40" t="s">
        <v>138</v>
      </c>
      <c r="D510" s="39">
        <v>0</v>
      </c>
      <c r="E510" s="39">
        <v>0</v>
      </c>
      <c r="F510" s="39">
        <v>0</v>
      </c>
      <c r="G510" s="39">
        <v>0</v>
      </c>
      <c r="H510" s="39">
        <v>0</v>
      </c>
      <c r="I510" s="39">
        <v>0</v>
      </c>
      <c r="J510" s="39">
        <v>0</v>
      </c>
      <c r="K510" s="39">
        <v>0</v>
      </c>
    </row>
    <row r="511" spans="1:11" ht="37.5" x14ac:dyDescent="0.3">
      <c r="A511" s="160"/>
      <c r="B511" s="154"/>
      <c r="C511" s="38" t="s">
        <v>20</v>
      </c>
      <c r="D511" s="39">
        <v>0</v>
      </c>
      <c r="E511" s="39">
        <v>0</v>
      </c>
      <c r="F511" s="39">
        <v>0</v>
      </c>
      <c r="G511" s="39">
        <v>0</v>
      </c>
      <c r="H511" s="39">
        <v>0</v>
      </c>
      <c r="I511" s="39">
        <v>0</v>
      </c>
      <c r="J511" s="39">
        <v>0</v>
      </c>
      <c r="K511" s="39">
        <v>0</v>
      </c>
    </row>
    <row r="512" spans="1:11" ht="56.25" x14ac:dyDescent="0.3">
      <c r="A512" s="161"/>
      <c r="B512" s="155"/>
      <c r="C512" s="38" t="s">
        <v>21</v>
      </c>
      <c r="D512" s="39">
        <v>0</v>
      </c>
      <c r="E512" s="39">
        <v>0</v>
      </c>
      <c r="F512" s="39">
        <v>0</v>
      </c>
      <c r="G512" s="39">
        <v>0</v>
      </c>
      <c r="H512" s="39">
        <v>0</v>
      </c>
      <c r="I512" s="39">
        <v>0</v>
      </c>
      <c r="J512" s="39">
        <v>0</v>
      </c>
      <c r="K512" s="39">
        <v>0</v>
      </c>
    </row>
    <row r="513" spans="1:11" x14ac:dyDescent="0.3">
      <c r="A513" s="165" t="s">
        <v>209</v>
      </c>
      <c r="B513" s="153" t="s">
        <v>168</v>
      </c>
      <c r="C513" s="35" t="s">
        <v>136</v>
      </c>
      <c r="D513" s="36">
        <f>D514+D516+D518+D519</f>
        <v>25871.200000000001</v>
      </c>
      <c r="E513" s="36">
        <f>E514+E516+E518+E519</f>
        <v>25871.200000000001</v>
      </c>
      <c r="F513" s="36">
        <f>F514+F516+F518+F519</f>
        <v>25871.200000000001</v>
      </c>
      <c r="G513" s="36">
        <f>G514+G516+G518+G519</f>
        <v>14300.7</v>
      </c>
      <c r="H513" s="36">
        <f>H514+H516+H518+H519</f>
        <v>14300.7</v>
      </c>
      <c r="I513" s="37">
        <f>G513/D513*100</f>
        <v>55.276523702031596</v>
      </c>
      <c r="J513" s="37">
        <f>G513/E513*100</f>
        <v>55.276523702031596</v>
      </c>
      <c r="K513" s="37">
        <f>G513/F513*100</f>
        <v>55.276523702031596</v>
      </c>
    </row>
    <row r="514" spans="1:11" x14ac:dyDescent="0.3">
      <c r="A514" s="166"/>
      <c r="B514" s="154"/>
      <c r="C514" s="38" t="s">
        <v>18</v>
      </c>
      <c r="D514" s="39">
        <f>D521+D556+D577+D591+D703+D710</f>
        <v>22756.2</v>
      </c>
      <c r="E514" s="39">
        <f>E521+E556+E577+E591+E703+E710</f>
        <v>22756.2</v>
      </c>
      <c r="F514" s="39">
        <f>F521+F556+F577+F591+F703+F710</f>
        <v>22756.2</v>
      </c>
      <c r="G514" s="39">
        <f>G521+G556+G577+G591+G703+G710</f>
        <v>11185.7</v>
      </c>
      <c r="H514" s="39">
        <f>H521+H556+H577+H591+H703+H710</f>
        <v>11185.7</v>
      </c>
      <c r="I514" s="37">
        <f>G514/D514*100</f>
        <v>49.154516131867361</v>
      </c>
      <c r="J514" s="37">
        <f>G514/E514*100</f>
        <v>49.154516131867361</v>
      </c>
      <c r="K514" s="37">
        <f>G514/F514*100</f>
        <v>49.154516131867361</v>
      </c>
    </row>
    <row r="515" spans="1:11" ht="75" x14ac:dyDescent="0.3">
      <c r="A515" s="166"/>
      <c r="B515" s="154"/>
      <c r="C515" s="40" t="s">
        <v>137</v>
      </c>
      <c r="D515" s="39">
        <f t="shared" ref="D515:H516" si="34">D522+D557+D578+D592+D704</f>
        <v>385</v>
      </c>
      <c r="E515" s="39">
        <f t="shared" si="34"/>
        <v>385</v>
      </c>
      <c r="F515" s="39">
        <f t="shared" si="34"/>
        <v>385</v>
      </c>
      <c r="G515" s="39">
        <f t="shared" si="34"/>
        <v>385</v>
      </c>
      <c r="H515" s="39">
        <f t="shared" si="34"/>
        <v>385</v>
      </c>
      <c r="I515" s="37">
        <f>G515/D515*100</f>
        <v>100</v>
      </c>
      <c r="J515" s="37">
        <f>G515/E515*100</f>
        <v>100</v>
      </c>
      <c r="K515" s="37">
        <f>G515/F515*100</f>
        <v>100</v>
      </c>
    </row>
    <row r="516" spans="1:11" ht="56.25" x14ac:dyDescent="0.3">
      <c r="A516" s="166"/>
      <c r="B516" s="154"/>
      <c r="C516" s="38" t="s">
        <v>33</v>
      </c>
      <c r="D516" s="39">
        <f t="shared" si="34"/>
        <v>3115</v>
      </c>
      <c r="E516" s="39">
        <f t="shared" si="34"/>
        <v>3115</v>
      </c>
      <c r="F516" s="39">
        <f t="shared" si="34"/>
        <v>3115</v>
      </c>
      <c r="G516" s="39">
        <f t="shared" si="34"/>
        <v>3115</v>
      </c>
      <c r="H516" s="39">
        <f t="shared" si="34"/>
        <v>3115</v>
      </c>
      <c r="I516" s="37">
        <f>G516/D516*100</f>
        <v>100</v>
      </c>
      <c r="J516" s="37">
        <f>G516/E516*100</f>
        <v>100</v>
      </c>
      <c r="K516" s="37">
        <f>G516/F516*100</f>
        <v>100</v>
      </c>
    </row>
    <row r="517" spans="1:11" ht="93.75" x14ac:dyDescent="0.3">
      <c r="A517" s="166"/>
      <c r="B517" s="154"/>
      <c r="C517" s="40" t="s">
        <v>138</v>
      </c>
      <c r="D517" s="39">
        <f>D594</f>
        <v>3115</v>
      </c>
      <c r="E517" s="39">
        <f>E594</f>
        <v>3115</v>
      </c>
      <c r="F517" s="39">
        <f>F594</f>
        <v>3115</v>
      </c>
      <c r="G517" s="39">
        <f>G594</f>
        <v>3115</v>
      </c>
      <c r="H517" s="39">
        <f>H594</f>
        <v>3115</v>
      </c>
      <c r="I517" s="37">
        <f>G517/D517*100</f>
        <v>100</v>
      </c>
      <c r="J517" s="37">
        <f>G517/E517*100</f>
        <v>100</v>
      </c>
      <c r="K517" s="37">
        <f>G517/F517*100</f>
        <v>100</v>
      </c>
    </row>
    <row r="518" spans="1:11" ht="37.5" x14ac:dyDescent="0.3">
      <c r="A518" s="166"/>
      <c r="B518" s="154"/>
      <c r="C518" s="38" t="s">
        <v>20</v>
      </c>
      <c r="D518" s="39">
        <f t="shared" ref="D518:K519" si="35">D525+D560+D581+D595+D707</f>
        <v>0</v>
      </c>
      <c r="E518" s="39">
        <f t="shared" si="35"/>
        <v>0</v>
      </c>
      <c r="F518" s="39">
        <f t="shared" si="35"/>
        <v>0</v>
      </c>
      <c r="G518" s="39">
        <f t="shared" si="35"/>
        <v>0</v>
      </c>
      <c r="H518" s="39">
        <f t="shared" si="35"/>
        <v>0</v>
      </c>
      <c r="I518" s="39">
        <f t="shared" si="35"/>
        <v>0</v>
      </c>
      <c r="J518" s="39">
        <f t="shared" si="35"/>
        <v>0</v>
      </c>
      <c r="K518" s="39">
        <f t="shared" si="35"/>
        <v>0</v>
      </c>
    </row>
    <row r="519" spans="1:11" ht="56.25" x14ac:dyDescent="0.3">
      <c r="A519" s="167"/>
      <c r="B519" s="155"/>
      <c r="C519" s="38" t="s">
        <v>21</v>
      </c>
      <c r="D519" s="39">
        <f t="shared" si="35"/>
        <v>0</v>
      </c>
      <c r="E519" s="39">
        <f t="shared" si="35"/>
        <v>0</v>
      </c>
      <c r="F519" s="39">
        <f t="shared" si="35"/>
        <v>0</v>
      </c>
      <c r="G519" s="39">
        <f t="shared" si="35"/>
        <v>0</v>
      </c>
      <c r="H519" s="39">
        <f t="shared" si="35"/>
        <v>0</v>
      </c>
      <c r="I519" s="39">
        <f t="shared" si="35"/>
        <v>0</v>
      </c>
      <c r="J519" s="39">
        <f t="shared" si="35"/>
        <v>0</v>
      </c>
      <c r="K519" s="39">
        <f t="shared" si="35"/>
        <v>0</v>
      </c>
    </row>
    <row r="520" spans="1:11" x14ac:dyDescent="0.3">
      <c r="A520" s="165" t="s">
        <v>210</v>
      </c>
      <c r="B520" s="153" t="s">
        <v>168</v>
      </c>
      <c r="C520" s="35" t="s">
        <v>136</v>
      </c>
      <c r="D520" s="36">
        <f>D521+D523+D525+D526</f>
        <v>1983.6999999999998</v>
      </c>
      <c r="E520" s="36">
        <f>E521+E523+E525+E526</f>
        <v>1983.6999999999998</v>
      </c>
      <c r="F520" s="36">
        <f>F521+F523+F525+F526</f>
        <v>1983.6999999999998</v>
      </c>
      <c r="G520" s="36">
        <f>G521+G523+G525+G526</f>
        <v>930.90000000000009</v>
      </c>
      <c r="H520" s="36">
        <f>H521+H523+H525+H526</f>
        <v>930.90000000000009</v>
      </c>
      <c r="I520" s="37">
        <f>G520/D520*100</f>
        <v>46.927458789131435</v>
      </c>
      <c r="J520" s="37">
        <f>G520/E520*100</f>
        <v>46.927458789131435</v>
      </c>
      <c r="K520" s="37">
        <f>G520/F520*100</f>
        <v>46.927458789131435</v>
      </c>
    </row>
    <row r="521" spans="1:11" x14ac:dyDescent="0.3">
      <c r="A521" s="166"/>
      <c r="B521" s="154"/>
      <c r="C521" s="38" t="s">
        <v>18</v>
      </c>
      <c r="D521" s="39">
        <f>D528+D535+D542+D549</f>
        <v>1983.6999999999998</v>
      </c>
      <c r="E521" s="39">
        <f t="shared" ref="E521:K521" si="36">E528+E535+E542+E549</f>
        <v>1983.6999999999998</v>
      </c>
      <c r="F521" s="39">
        <f t="shared" si="36"/>
        <v>1983.6999999999998</v>
      </c>
      <c r="G521" s="39">
        <f t="shared" si="36"/>
        <v>930.90000000000009</v>
      </c>
      <c r="H521" s="39">
        <f t="shared" si="36"/>
        <v>930.90000000000009</v>
      </c>
      <c r="I521" s="39">
        <f t="shared" si="36"/>
        <v>247.63253672177714</v>
      </c>
      <c r="J521" s="39">
        <f t="shared" si="36"/>
        <v>247.63253672177714</v>
      </c>
      <c r="K521" s="39">
        <f t="shared" si="36"/>
        <v>247.63253672177714</v>
      </c>
    </row>
    <row r="522" spans="1:11" ht="75" x14ac:dyDescent="0.3">
      <c r="A522" s="166"/>
      <c r="B522" s="154"/>
      <c r="C522" s="40" t="s">
        <v>137</v>
      </c>
      <c r="D522" s="39">
        <f t="shared" ref="D522:K523" si="37">D529+D536</f>
        <v>0</v>
      </c>
      <c r="E522" s="39">
        <f t="shared" si="37"/>
        <v>0</v>
      </c>
      <c r="F522" s="39">
        <f t="shared" si="37"/>
        <v>0</v>
      </c>
      <c r="G522" s="39">
        <f t="shared" si="37"/>
        <v>0</v>
      </c>
      <c r="H522" s="39">
        <f t="shared" si="37"/>
        <v>0</v>
      </c>
      <c r="I522" s="39">
        <f t="shared" si="37"/>
        <v>0</v>
      </c>
      <c r="J522" s="39">
        <f t="shared" si="37"/>
        <v>0</v>
      </c>
      <c r="K522" s="39">
        <f t="shared" si="37"/>
        <v>0</v>
      </c>
    </row>
    <row r="523" spans="1:11" ht="56.25" x14ac:dyDescent="0.3">
      <c r="A523" s="166"/>
      <c r="B523" s="154"/>
      <c r="C523" s="38" t="s">
        <v>33</v>
      </c>
      <c r="D523" s="39">
        <f t="shared" si="37"/>
        <v>0</v>
      </c>
      <c r="E523" s="39">
        <f t="shared" si="37"/>
        <v>0</v>
      </c>
      <c r="F523" s="39">
        <f t="shared" si="37"/>
        <v>0</v>
      </c>
      <c r="G523" s="39">
        <f t="shared" si="37"/>
        <v>0</v>
      </c>
      <c r="H523" s="39">
        <f t="shared" si="37"/>
        <v>0</v>
      </c>
      <c r="I523" s="39">
        <f t="shared" si="37"/>
        <v>0</v>
      </c>
      <c r="J523" s="39">
        <f t="shared" si="37"/>
        <v>0</v>
      </c>
      <c r="K523" s="39">
        <f t="shared" si="37"/>
        <v>0</v>
      </c>
    </row>
    <row r="524" spans="1:11" ht="93.75" x14ac:dyDescent="0.3">
      <c r="A524" s="166"/>
      <c r="B524" s="154"/>
      <c r="C524" s="40" t="s">
        <v>138</v>
      </c>
      <c r="D524" s="39">
        <v>0</v>
      </c>
      <c r="E524" s="39">
        <v>0</v>
      </c>
      <c r="F524" s="39">
        <v>0</v>
      </c>
      <c r="G524" s="39">
        <v>0</v>
      </c>
      <c r="H524" s="39">
        <v>0</v>
      </c>
      <c r="I524" s="39">
        <v>0</v>
      </c>
      <c r="J524" s="39">
        <v>0</v>
      </c>
      <c r="K524" s="39">
        <v>0</v>
      </c>
    </row>
    <row r="525" spans="1:11" ht="37.5" x14ac:dyDescent="0.3">
      <c r="A525" s="166"/>
      <c r="B525" s="154"/>
      <c r="C525" s="38" t="s">
        <v>20</v>
      </c>
      <c r="D525" s="39">
        <f t="shared" ref="D525:K526" si="38">D532+D539</f>
        <v>0</v>
      </c>
      <c r="E525" s="39">
        <f t="shared" si="38"/>
        <v>0</v>
      </c>
      <c r="F525" s="39">
        <f t="shared" si="38"/>
        <v>0</v>
      </c>
      <c r="G525" s="39">
        <f t="shared" si="38"/>
        <v>0</v>
      </c>
      <c r="H525" s="39">
        <f t="shared" si="38"/>
        <v>0</v>
      </c>
      <c r="I525" s="39">
        <f t="shared" si="38"/>
        <v>0</v>
      </c>
      <c r="J525" s="39">
        <f t="shared" si="38"/>
        <v>0</v>
      </c>
      <c r="K525" s="39">
        <f t="shared" si="38"/>
        <v>0</v>
      </c>
    </row>
    <row r="526" spans="1:11" ht="56.25" x14ac:dyDescent="0.3">
      <c r="A526" s="167"/>
      <c r="B526" s="155"/>
      <c r="C526" s="38" t="s">
        <v>21</v>
      </c>
      <c r="D526" s="39">
        <f t="shared" si="38"/>
        <v>0</v>
      </c>
      <c r="E526" s="39">
        <f t="shared" si="38"/>
        <v>0</v>
      </c>
      <c r="F526" s="39">
        <f t="shared" si="38"/>
        <v>0</v>
      </c>
      <c r="G526" s="39">
        <f t="shared" si="38"/>
        <v>0</v>
      </c>
      <c r="H526" s="39">
        <f t="shared" si="38"/>
        <v>0</v>
      </c>
      <c r="I526" s="39">
        <f t="shared" si="38"/>
        <v>0</v>
      </c>
      <c r="J526" s="39">
        <f t="shared" si="38"/>
        <v>0</v>
      </c>
      <c r="K526" s="39">
        <f t="shared" si="38"/>
        <v>0</v>
      </c>
    </row>
    <row r="527" spans="1:11" x14ac:dyDescent="0.3">
      <c r="A527" s="150" t="s">
        <v>211</v>
      </c>
      <c r="B527" s="153" t="s">
        <v>168</v>
      </c>
      <c r="C527" s="35" t="s">
        <v>136</v>
      </c>
      <c r="D527" s="36">
        <f>D528+D530+D532+D533</f>
        <v>995.9</v>
      </c>
      <c r="E527" s="36">
        <f>E528+E530+E532+E533</f>
        <v>995.9</v>
      </c>
      <c r="F527" s="36">
        <f>F528+F530+F532+F533</f>
        <v>995.9</v>
      </c>
      <c r="G527" s="36">
        <f>G528+G530+G532+G533</f>
        <v>359.6</v>
      </c>
      <c r="H527" s="36">
        <f>H528+H530+H532+H533</f>
        <v>359.6</v>
      </c>
      <c r="I527" s="37">
        <f>G527/D527*100</f>
        <v>36.108042976202434</v>
      </c>
      <c r="J527" s="37">
        <f>G527/E527*100</f>
        <v>36.108042976202434</v>
      </c>
      <c r="K527" s="37">
        <f>G527/F527*100</f>
        <v>36.108042976202434</v>
      </c>
    </row>
    <row r="528" spans="1:11" x14ac:dyDescent="0.3">
      <c r="A528" s="151"/>
      <c r="B528" s="154"/>
      <c r="C528" s="38" t="s">
        <v>18</v>
      </c>
      <c r="D528" s="39">
        <v>995.9</v>
      </c>
      <c r="E528" s="39">
        <v>995.9</v>
      </c>
      <c r="F528" s="51">
        <v>995.9</v>
      </c>
      <c r="G528" s="51">
        <v>359.6</v>
      </c>
      <c r="H528" s="51">
        <v>359.6</v>
      </c>
      <c r="I528" s="37">
        <f>G528/D528*100</f>
        <v>36.108042976202434</v>
      </c>
      <c r="J528" s="37">
        <f>G528/E528*100</f>
        <v>36.108042976202434</v>
      </c>
      <c r="K528" s="37">
        <f>G528/F528*100</f>
        <v>36.108042976202434</v>
      </c>
    </row>
    <row r="529" spans="1:11" ht="75" x14ac:dyDescent="0.3">
      <c r="A529" s="151"/>
      <c r="B529" s="154"/>
      <c r="C529" s="40" t="s">
        <v>137</v>
      </c>
      <c r="D529" s="39">
        <v>0</v>
      </c>
      <c r="E529" s="39">
        <v>0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</row>
    <row r="530" spans="1:11" ht="56.25" x14ac:dyDescent="0.3">
      <c r="A530" s="151"/>
      <c r="B530" s="154"/>
      <c r="C530" s="38" t="s">
        <v>33</v>
      </c>
      <c r="D530" s="39">
        <v>0</v>
      </c>
      <c r="E530" s="39">
        <v>0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</row>
    <row r="531" spans="1:11" ht="93.75" x14ac:dyDescent="0.3">
      <c r="A531" s="151"/>
      <c r="B531" s="154"/>
      <c r="C531" s="40" t="s">
        <v>138</v>
      </c>
      <c r="D531" s="39">
        <v>0</v>
      </c>
      <c r="E531" s="39">
        <v>0</v>
      </c>
      <c r="F531" s="39">
        <v>0</v>
      </c>
      <c r="G531" s="39">
        <v>0</v>
      </c>
      <c r="H531" s="39">
        <v>0</v>
      </c>
      <c r="I531" s="39">
        <v>0</v>
      </c>
      <c r="J531" s="39">
        <v>0</v>
      </c>
      <c r="K531" s="39">
        <v>0</v>
      </c>
    </row>
    <row r="532" spans="1:11" ht="37.5" x14ac:dyDescent="0.3">
      <c r="A532" s="151"/>
      <c r="B532" s="154"/>
      <c r="C532" s="38" t="s">
        <v>20</v>
      </c>
      <c r="D532" s="39">
        <v>0</v>
      </c>
      <c r="E532" s="39">
        <v>0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</row>
    <row r="533" spans="1:11" ht="56.25" x14ac:dyDescent="0.3">
      <c r="A533" s="152"/>
      <c r="B533" s="155"/>
      <c r="C533" s="38" t="s">
        <v>21</v>
      </c>
      <c r="D533" s="39">
        <v>0</v>
      </c>
      <c r="E533" s="39">
        <v>0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</row>
    <row r="534" spans="1:11" x14ac:dyDescent="0.3">
      <c r="A534" s="150" t="s">
        <v>212</v>
      </c>
      <c r="B534" s="153" t="s">
        <v>168</v>
      </c>
      <c r="C534" s="35" t="s">
        <v>136</v>
      </c>
      <c r="D534" s="36">
        <f>D535+D537+D539+D540</f>
        <v>423.7</v>
      </c>
      <c r="E534" s="36">
        <f>E535+E537+E539+E540</f>
        <v>423.7</v>
      </c>
      <c r="F534" s="36">
        <f>F535+F537+F539+F540</f>
        <v>423.7</v>
      </c>
      <c r="G534" s="36">
        <f>G535+G537+G539+G540</f>
        <v>280</v>
      </c>
      <c r="H534" s="36">
        <f>H535+H537+H539+H540</f>
        <v>280</v>
      </c>
      <c r="I534" s="37">
        <f>G534/D534*100</f>
        <v>66.084493745574704</v>
      </c>
      <c r="J534" s="37">
        <f>G534/E534*100</f>
        <v>66.084493745574704</v>
      </c>
      <c r="K534" s="37">
        <f>G534/F534*100</f>
        <v>66.084493745574704</v>
      </c>
    </row>
    <row r="535" spans="1:11" x14ac:dyDescent="0.3">
      <c r="A535" s="151"/>
      <c r="B535" s="154"/>
      <c r="C535" s="38" t="s">
        <v>18</v>
      </c>
      <c r="D535" s="39">
        <v>423.7</v>
      </c>
      <c r="E535" s="39">
        <v>423.7</v>
      </c>
      <c r="F535" s="39">
        <v>423.7</v>
      </c>
      <c r="G535" s="51">
        <v>280</v>
      </c>
      <c r="H535" s="51">
        <v>280</v>
      </c>
      <c r="I535" s="37">
        <f>G535/D535*100</f>
        <v>66.084493745574704</v>
      </c>
      <c r="J535" s="37">
        <f>G535/E535*100</f>
        <v>66.084493745574704</v>
      </c>
      <c r="K535" s="37">
        <f>G535/F535*100</f>
        <v>66.084493745574704</v>
      </c>
    </row>
    <row r="536" spans="1:11" ht="75" x14ac:dyDescent="0.3">
      <c r="A536" s="151"/>
      <c r="B536" s="154"/>
      <c r="C536" s="40" t="s">
        <v>137</v>
      </c>
      <c r="D536" s="39">
        <v>0</v>
      </c>
      <c r="E536" s="39">
        <v>0</v>
      </c>
      <c r="F536" s="51">
        <v>0</v>
      </c>
      <c r="G536" s="51">
        <v>0</v>
      </c>
      <c r="H536" s="51">
        <v>0</v>
      </c>
      <c r="I536" s="51">
        <v>0</v>
      </c>
      <c r="J536" s="51">
        <v>0</v>
      </c>
      <c r="K536" s="51">
        <v>0</v>
      </c>
    </row>
    <row r="537" spans="1:11" ht="56.25" x14ac:dyDescent="0.3">
      <c r="A537" s="151"/>
      <c r="B537" s="154"/>
      <c r="C537" s="38" t="s">
        <v>33</v>
      </c>
      <c r="D537" s="39">
        <v>0</v>
      </c>
      <c r="E537" s="39">
        <v>0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</row>
    <row r="538" spans="1:11" ht="93.75" x14ac:dyDescent="0.3">
      <c r="A538" s="151"/>
      <c r="B538" s="154"/>
      <c r="C538" s="40" t="s">
        <v>138</v>
      </c>
      <c r="D538" s="39">
        <v>0</v>
      </c>
      <c r="E538" s="39">
        <v>0</v>
      </c>
      <c r="F538" s="39">
        <v>0</v>
      </c>
      <c r="G538" s="39">
        <v>0</v>
      </c>
      <c r="H538" s="39">
        <v>0</v>
      </c>
      <c r="I538" s="39">
        <v>0</v>
      </c>
      <c r="J538" s="39">
        <v>0</v>
      </c>
      <c r="K538" s="39">
        <v>0</v>
      </c>
    </row>
    <row r="539" spans="1:11" ht="37.5" x14ac:dyDescent="0.3">
      <c r="A539" s="151"/>
      <c r="B539" s="154"/>
      <c r="C539" s="38" t="s">
        <v>20</v>
      </c>
      <c r="D539" s="39">
        <v>0</v>
      </c>
      <c r="E539" s="39">
        <v>0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</row>
    <row r="540" spans="1:11" ht="56.25" x14ac:dyDescent="0.3">
      <c r="A540" s="152"/>
      <c r="B540" s="155"/>
      <c r="C540" s="38" t="s">
        <v>21</v>
      </c>
      <c r="D540" s="39">
        <v>0</v>
      </c>
      <c r="E540" s="39">
        <v>0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</row>
    <row r="541" spans="1:11" x14ac:dyDescent="0.3">
      <c r="A541" s="159" t="s">
        <v>213</v>
      </c>
      <c r="B541" s="153" t="s">
        <v>168</v>
      </c>
      <c r="C541" s="35" t="s">
        <v>136</v>
      </c>
      <c r="D541" s="36">
        <f>D542+D544+D546+D547</f>
        <v>64.099999999999994</v>
      </c>
      <c r="E541" s="36">
        <f>E542+E544+E546+E547</f>
        <v>64.099999999999994</v>
      </c>
      <c r="F541" s="36">
        <f>F542+F544+F546+F547</f>
        <v>64.099999999999994</v>
      </c>
      <c r="G541" s="36">
        <f>G542+G544+G546+G547</f>
        <v>64.099999999999994</v>
      </c>
      <c r="H541" s="36">
        <f>H542+H544+H546+H547</f>
        <v>64.099999999999994</v>
      </c>
      <c r="I541" s="37">
        <f>G541/D541*100</f>
        <v>100</v>
      </c>
      <c r="J541" s="37">
        <f>G541/E541*100</f>
        <v>100</v>
      </c>
      <c r="K541" s="37">
        <f>G541/F541*100</f>
        <v>100</v>
      </c>
    </row>
    <row r="542" spans="1:11" x14ac:dyDescent="0.3">
      <c r="A542" s="160"/>
      <c r="B542" s="154"/>
      <c r="C542" s="38" t="s">
        <v>18</v>
      </c>
      <c r="D542" s="39">
        <v>64.099999999999994</v>
      </c>
      <c r="E542" s="39">
        <v>64.099999999999994</v>
      </c>
      <c r="F542" s="39">
        <v>64.099999999999994</v>
      </c>
      <c r="G542" s="51">
        <v>64.099999999999994</v>
      </c>
      <c r="H542" s="51">
        <v>64.099999999999994</v>
      </c>
      <c r="I542" s="37">
        <f>G542/D542*100</f>
        <v>100</v>
      </c>
      <c r="J542" s="37">
        <f>G542/E542*100</f>
        <v>100</v>
      </c>
      <c r="K542" s="37">
        <f>G542/F542*100</f>
        <v>100</v>
      </c>
    </row>
    <row r="543" spans="1:11" ht="75" x14ac:dyDescent="0.3">
      <c r="A543" s="160"/>
      <c r="B543" s="154"/>
      <c r="C543" s="40" t="s">
        <v>137</v>
      </c>
      <c r="D543" s="39">
        <v>0</v>
      </c>
      <c r="E543" s="39">
        <v>0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</row>
    <row r="544" spans="1:11" ht="56.25" x14ac:dyDescent="0.3">
      <c r="A544" s="160"/>
      <c r="B544" s="154"/>
      <c r="C544" s="38" t="s">
        <v>33</v>
      </c>
      <c r="D544" s="39">
        <v>0</v>
      </c>
      <c r="E544" s="39">
        <v>0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</row>
    <row r="545" spans="1:11" ht="93.75" x14ac:dyDescent="0.3">
      <c r="A545" s="160"/>
      <c r="B545" s="154"/>
      <c r="C545" s="40" t="s">
        <v>138</v>
      </c>
      <c r="D545" s="39">
        <v>0</v>
      </c>
      <c r="E545" s="39">
        <v>0</v>
      </c>
      <c r="F545" s="39">
        <v>0</v>
      </c>
      <c r="G545" s="39">
        <v>0</v>
      </c>
      <c r="H545" s="39">
        <v>0</v>
      </c>
      <c r="I545" s="39">
        <v>0</v>
      </c>
      <c r="J545" s="39">
        <v>0</v>
      </c>
      <c r="K545" s="39">
        <v>0</v>
      </c>
    </row>
    <row r="546" spans="1:11" ht="37.5" x14ac:dyDescent="0.3">
      <c r="A546" s="160"/>
      <c r="B546" s="154"/>
      <c r="C546" s="38" t="s">
        <v>20</v>
      </c>
      <c r="D546" s="39">
        <v>0</v>
      </c>
      <c r="E546" s="39">
        <v>0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</row>
    <row r="547" spans="1:11" ht="56.25" x14ac:dyDescent="0.3">
      <c r="A547" s="161"/>
      <c r="B547" s="155"/>
      <c r="C547" s="38" t="s">
        <v>21</v>
      </c>
      <c r="D547" s="39">
        <v>0</v>
      </c>
      <c r="E547" s="39">
        <v>0</v>
      </c>
      <c r="F547" s="51">
        <v>0</v>
      </c>
      <c r="G547" s="51">
        <v>0</v>
      </c>
      <c r="H547" s="51">
        <v>0</v>
      </c>
      <c r="I547" s="51">
        <v>0</v>
      </c>
      <c r="J547" s="51">
        <v>0</v>
      </c>
      <c r="K547" s="51">
        <v>0</v>
      </c>
    </row>
    <row r="548" spans="1:11" x14ac:dyDescent="0.3">
      <c r="A548" s="159" t="s">
        <v>214</v>
      </c>
      <c r="B548" s="153" t="s">
        <v>168</v>
      </c>
      <c r="C548" s="35" t="s">
        <v>136</v>
      </c>
      <c r="D548" s="36">
        <f>D549+D551+D553+D554</f>
        <v>500</v>
      </c>
      <c r="E548" s="36">
        <f>E549+E551+E553+E554</f>
        <v>500</v>
      </c>
      <c r="F548" s="36">
        <f>F549+F551+F553+F554</f>
        <v>500</v>
      </c>
      <c r="G548" s="36">
        <f>G549+G551+G553+G554</f>
        <v>227.2</v>
      </c>
      <c r="H548" s="36">
        <f>H549+H551+H553+H554</f>
        <v>227.2</v>
      </c>
      <c r="I548" s="37">
        <f>G548/D548*100</f>
        <v>45.44</v>
      </c>
      <c r="J548" s="37">
        <f>G548/E548*100</f>
        <v>45.44</v>
      </c>
      <c r="K548" s="37">
        <f>G548/F548*100</f>
        <v>45.44</v>
      </c>
    </row>
    <row r="549" spans="1:11" x14ac:dyDescent="0.3">
      <c r="A549" s="160"/>
      <c r="B549" s="154"/>
      <c r="C549" s="38" t="s">
        <v>18</v>
      </c>
      <c r="D549" s="39">
        <v>500</v>
      </c>
      <c r="E549" s="39">
        <v>500</v>
      </c>
      <c r="F549" s="39">
        <v>500</v>
      </c>
      <c r="G549" s="51">
        <v>227.2</v>
      </c>
      <c r="H549" s="51">
        <v>227.2</v>
      </c>
      <c r="I549" s="37">
        <f>G549/D549*100</f>
        <v>45.44</v>
      </c>
      <c r="J549" s="37">
        <f>G549/E549*100</f>
        <v>45.44</v>
      </c>
      <c r="K549" s="37">
        <f>G549/F549*100</f>
        <v>45.44</v>
      </c>
    </row>
    <row r="550" spans="1:11" ht="75" x14ac:dyDescent="0.3">
      <c r="A550" s="160"/>
      <c r="B550" s="154"/>
      <c r="C550" s="40" t="s">
        <v>137</v>
      </c>
      <c r="D550" s="39">
        <v>0</v>
      </c>
      <c r="E550" s="39">
        <v>0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</row>
    <row r="551" spans="1:11" ht="56.25" x14ac:dyDescent="0.3">
      <c r="A551" s="160"/>
      <c r="B551" s="154"/>
      <c r="C551" s="38" t="s">
        <v>33</v>
      </c>
      <c r="D551" s="39">
        <v>0</v>
      </c>
      <c r="E551" s="39">
        <v>0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</row>
    <row r="552" spans="1:11" ht="93.75" x14ac:dyDescent="0.3">
      <c r="A552" s="160"/>
      <c r="B552" s="154"/>
      <c r="C552" s="40" t="s">
        <v>138</v>
      </c>
      <c r="D552" s="39">
        <v>0</v>
      </c>
      <c r="E552" s="39">
        <v>0</v>
      </c>
      <c r="F552" s="39">
        <v>0</v>
      </c>
      <c r="G552" s="39">
        <v>0</v>
      </c>
      <c r="H552" s="39">
        <v>0</v>
      </c>
      <c r="I552" s="39">
        <v>0</v>
      </c>
      <c r="J552" s="39">
        <v>0</v>
      </c>
      <c r="K552" s="39">
        <v>0</v>
      </c>
    </row>
    <row r="553" spans="1:11" ht="37.5" x14ac:dyDescent="0.3">
      <c r="A553" s="160"/>
      <c r="B553" s="154"/>
      <c r="C553" s="38" t="s">
        <v>20</v>
      </c>
      <c r="D553" s="39">
        <v>0</v>
      </c>
      <c r="E553" s="39">
        <v>0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</row>
    <row r="554" spans="1:11" ht="56.25" x14ac:dyDescent="0.3">
      <c r="A554" s="161"/>
      <c r="B554" s="155"/>
      <c r="C554" s="38" t="s">
        <v>21</v>
      </c>
      <c r="D554" s="39">
        <v>0</v>
      </c>
      <c r="E554" s="39">
        <v>0</v>
      </c>
      <c r="F554" s="51">
        <v>0</v>
      </c>
      <c r="G554" s="51">
        <v>0</v>
      </c>
      <c r="H554" s="51">
        <v>0</v>
      </c>
      <c r="I554" s="51">
        <v>0</v>
      </c>
      <c r="J554" s="51">
        <v>0</v>
      </c>
      <c r="K554" s="51">
        <v>0</v>
      </c>
    </row>
    <row r="555" spans="1:11" x14ac:dyDescent="0.3">
      <c r="A555" s="165" t="s">
        <v>215</v>
      </c>
      <c r="B555" s="153" t="s">
        <v>168</v>
      </c>
      <c r="C555" s="35" t="s">
        <v>136</v>
      </c>
      <c r="D555" s="36">
        <f>D556+D558+D560+D561</f>
        <v>305.2</v>
      </c>
      <c r="E555" s="36">
        <f>E556+E558+E560+E561</f>
        <v>305.2</v>
      </c>
      <c r="F555" s="36">
        <f>F556+F558+F560+F561</f>
        <v>305.2</v>
      </c>
      <c r="G555" s="36">
        <f>G556+G558+G560+G561</f>
        <v>305.2</v>
      </c>
      <c r="H555" s="36">
        <f>H556+H558+H560+H561</f>
        <v>305.2</v>
      </c>
      <c r="I555" s="37">
        <f>G555/D555*100</f>
        <v>100</v>
      </c>
      <c r="J555" s="37">
        <f>G555/E555*100</f>
        <v>100</v>
      </c>
      <c r="K555" s="37">
        <f>G555/F555*100</f>
        <v>100</v>
      </c>
    </row>
    <row r="556" spans="1:11" x14ac:dyDescent="0.3">
      <c r="A556" s="166"/>
      <c r="B556" s="154"/>
      <c r="C556" s="38" t="s">
        <v>18</v>
      </c>
      <c r="D556" s="39">
        <f>D563+D570</f>
        <v>305.2</v>
      </c>
      <c r="E556" s="39">
        <f>E563+E570</f>
        <v>305.2</v>
      </c>
      <c r="F556" s="39">
        <f>F563+F570</f>
        <v>305.2</v>
      </c>
      <c r="G556" s="39">
        <f>G563+G570</f>
        <v>305.2</v>
      </c>
      <c r="H556" s="39">
        <f>H563+H570</f>
        <v>305.2</v>
      </c>
      <c r="I556" s="37">
        <f>G556/D556*100</f>
        <v>100</v>
      </c>
      <c r="J556" s="37">
        <f>G556/E556*100</f>
        <v>100</v>
      </c>
      <c r="K556" s="37">
        <f>G556/F556*100</f>
        <v>100</v>
      </c>
    </row>
    <row r="557" spans="1:11" ht="75" x14ac:dyDescent="0.3">
      <c r="A557" s="166"/>
      <c r="B557" s="154"/>
      <c r="C557" s="40" t="s">
        <v>137</v>
      </c>
      <c r="D557" s="39">
        <f t="shared" ref="D557:K558" si="39">D564</f>
        <v>0</v>
      </c>
      <c r="E557" s="39">
        <f t="shared" si="39"/>
        <v>0</v>
      </c>
      <c r="F557" s="39">
        <f t="shared" si="39"/>
        <v>0</v>
      </c>
      <c r="G557" s="39">
        <f t="shared" si="39"/>
        <v>0</v>
      </c>
      <c r="H557" s="39">
        <f t="shared" si="39"/>
        <v>0</v>
      </c>
      <c r="I557" s="39">
        <f t="shared" si="39"/>
        <v>0</v>
      </c>
      <c r="J557" s="39">
        <f t="shared" si="39"/>
        <v>0</v>
      </c>
      <c r="K557" s="39">
        <f t="shared" si="39"/>
        <v>0</v>
      </c>
    </row>
    <row r="558" spans="1:11" ht="56.25" x14ac:dyDescent="0.3">
      <c r="A558" s="166"/>
      <c r="B558" s="154"/>
      <c r="C558" s="38" t="s">
        <v>33</v>
      </c>
      <c r="D558" s="39">
        <f t="shared" si="39"/>
        <v>0</v>
      </c>
      <c r="E558" s="39">
        <f t="shared" si="39"/>
        <v>0</v>
      </c>
      <c r="F558" s="39">
        <f t="shared" si="39"/>
        <v>0</v>
      </c>
      <c r="G558" s="39">
        <f t="shared" si="39"/>
        <v>0</v>
      </c>
      <c r="H558" s="39">
        <f t="shared" si="39"/>
        <v>0</v>
      </c>
      <c r="I558" s="39">
        <f t="shared" si="39"/>
        <v>0</v>
      </c>
      <c r="J558" s="39">
        <f t="shared" si="39"/>
        <v>0</v>
      </c>
      <c r="K558" s="39">
        <f t="shared" si="39"/>
        <v>0</v>
      </c>
    </row>
    <row r="559" spans="1:11" ht="93.75" x14ac:dyDescent="0.3">
      <c r="A559" s="166"/>
      <c r="B559" s="154"/>
      <c r="C559" s="40" t="s">
        <v>138</v>
      </c>
      <c r="D559" s="39">
        <v>0</v>
      </c>
      <c r="E559" s="39">
        <v>0</v>
      </c>
      <c r="F559" s="39">
        <v>0</v>
      </c>
      <c r="G559" s="39">
        <v>0</v>
      </c>
      <c r="H559" s="39">
        <v>0</v>
      </c>
      <c r="I559" s="39">
        <v>0</v>
      </c>
      <c r="J559" s="39">
        <v>0</v>
      </c>
      <c r="K559" s="39">
        <v>0</v>
      </c>
    </row>
    <row r="560" spans="1:11" ht="37.5" x14ac:dyDescent="0.3">
      <c r="A560" s="166"/>
      <c r="B560" s="154"/>
      <c r="C560" s="38" t="s">
        <v>20</v>
      </c>
      <c r="D560" s="39">
        <f t="shared" ref="D560:K561" si="40">D567</f>
        <v>0</v>
      </c>
      <c r="E560" s="39">
        <f t="shared" si="40"/>
        <v>0</v>
      </c>
      <c r="F560" s="39">
        <f t="shared" si="40"/>
        <v>0</v>
      </c>
      <c r="G560" s="39">
        <f t="shared" si="40"/>
        <v>0</v>
      </c>
      <c r="H560" s="39">
        <f t="shared" si="40"/>
        <v>0</v>
      </c>
      <c r="I560" s="39">
        <f t="shared" si="40"/>
        <v>0</v>
      </c>
      <c r="J560" s="39">
        <f t="shared" si="40"/>
        <v>0</v>
      </c>
      <c r="K560" s="39">
        <f t="shared" si="40"/>
        <v>0</v>
      </c>
    </row>
    <row r="561" spans="1:11" ht="56.25" x14ac:dyDescent="0.3">
      <c r="A561" s="167"/>
      <c r="B561" s="155"/>
      <c r="C561" s="38" t="s">
        <v>21</v>
      </c>
      <c r="D561" s="39">
        <f t="shared" si="40"/>
        <v>0</v>
      </c>
      <c r="E561" s="39">
        <f t="shared" si="40"/>
        <v>0</v>
      </c>
      <c r="F561" s="39">
        <f t="shared" si="40"/>
        <v>0</v>
      </c>
      <c r="G561" s="39">
        <f t="shared" si="40"/>
        <v>0</v>
      </c>
      <c r="H561" s="39">
        <f t="shared" si="40"/>
        <v>0</v>
      </c>
      <c r="I561" s="39">
        <f t="shared" si="40"/>
        <v>0</v>
      </c>
      <c r="J561" s="39">
        <f t="shared" si="40"/>
        <v>0</v>
      </c>
      <c r="K561" s="39">
        <f t="shared" si="40"/>
        <v>0</v>
      </c>
    </row>
    <row r="562" spans="1:11" x14ac:dyDescent="0.3">
      <c r="A562" s="150" t="s">
        <v>216</v>
      </c>
      <c r="B562" s="153" t="s">
        <v>168</v>
      </c>
      <c r="C562" s="35" t="s">
        <v>136</v>
      </c>
      <c r="D562" s="36">
        <f>D563+D565+D567+D568</f>
        <v>305.2</v>
      </c>
      <c r="E562" s="36">
        <f>E563+E565+E567+E568</f>
        <v>305.2</v>
      </c>
      <c r="F562" s="36">
        <f>F563+F565+F567+F568</f>
        <v>305.2</v>
      </c>
      <c r="G562" s="36">
        <f>G563+G565+G567+G568</f>
        <v>305.2</v>
      </c>
      <c r="H562" s="36">
        <f>H563+H565+H567+H568</f>
        <v>305.2</v>
      </c>
      <c r="I562" s="37">
        <f>G562/D562*100</f>
        <v>100</v>
      </c>
      <c r="J562" s="37">
        <f>G562/E562*100</f>
        <v>100</v>
      </c>
      <c r="K562" s="37">
        <f>G562/F562*100</f>
        <v>100</v>
      </c>
    </row>
    <row r="563" spans="1:11" x14ac:dyDescent="0.3">
      <c r="A563" s="151"/>
      <c r="B563" s="154"/>
      <c r="C563" s="38" t="s">
        <v>18</v>
      </c>
      <c r="D563" s="39">
        <v>305.2</v>
      </c>
      <c r="E563" s="39">
        <v>305.2</v>
      </c>
      <c r="F563" s="51">
        <v>305.2</v>
      </c>
      <c r="G563" s="51">
        <v>305.2</v>
      </c>
      <c r="H563" s="51">
        <v>305.2</v>
      </c>
      <c r="I563" s="37">
        <f>G563/D563*100</f>
        <v>100</v>
      </c>
      <c r="J563" s="37">
        <f>G563/E563*100</f>
        <v>100</v>
      </c>
      <c r="K563" s="37">
        <f>G563/F563*100</f>
        <v>100</v>
      </c>
    </row>
    <row r="564" spans="1:11" ht="75" x14ac:dyDescent="0.3">
      <c r="A564" s="151"/>
      <c r="B564" s="154"/>
      <c r="C564" s="40" t="s">
        <v>137</v>
      </c>
      <c r="D564" s="39">
        <v>0</v>
      </c>
      <c r="E564" s="39">
        <v>0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</row>
    <row r="565" spans="1:11" ht="56.25" x14ac:dyDescent="0.3">
      <c r="A565" s="151"/>
      <c r="B565" s="154"/>
      <c r="C565" s="38" t="s">
        <v>33</v>
      </c>
      <c r="D565" s="39">
        <v>0</v>
      </c>
      <c r="E565" s="39">
        <v>0</v>
      </c>
      <c r="F565" s="51">
        <v>0</v>
      </c>
      <c r="G565" s="51">
        <v>0</v>
      </c>
      <c r="H565" s="51">
        <v>0</v>
      </c>
      <c r="I565" s="51">
        <v>0</v>
      </c>
      <c r="J565" s="51">
        <v>0</v>
      </c>
      <c r="K565" s="51">
        <v>0</v>
      </c>
    </row>
    <row r="566" spans="1:11" ht="93.75" x14ac:dyDescent="0.3">
      <c r="A566" s="151"/>
      <c r="B566" s="154"/>
      <c r="C566" s="40" t="s">
        <v>138</v>
      </c>
      <c r="D566" s="39">
        <v>0</v>
      </c>
      <c r="E566" s="39">
        <v>0</v>
      </c>
      <c r="F566" s="39">
        <v>0</v>
      </c>
      <c r="G566" s="39">
        <v>0</v>
      </c>
      <c r="H566" s="39">
        <v>0</v>
      </c>
      <c r="I566" s="39">
        <v>0</v>
      </c>
      <c r="J566" s="39">
        <v>0</v>
      </c>
      <c r="K566" s="39">
        <v>0</v>
      </c>
    </row>
    <row r="567" spans="1:11" ht="37.5" x14ac:dyDescent="0.3">
      <c r="A567" s="151"/>
      <c r="B567" s="154"/>
      <c r="C567" s="38" t="s">
        <v>20</v>
      </c>
      <c r="D567" s="39">
        <v>0</v>
      </c>
      <c r="E567" s="39">
        <v>0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</row>
    <row r="568" spans="1:11" ht="56.25" x14ac:dyDescent="0.3">
      <c r="A568" s="152"/>
      <c r="B568" s="155"/>
      <c r="C568" s="38" t="s">
        <v>21</v>
      </c>
      <c r="D568" s="39">
        <v>0</v>
      </c>
      <c r="E568" s="39">
        <v>0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0</v>
      </c>
    </row>
    <row r="569" spans="1:11" x14ac:dyDescent="0.3">
      <c r="A569" s="204" t="s">
        <v>217</v>
      </c>
      <c r="B569" s="153" t="s">
        <v>168</v>
      </c>
      <c r="C569" s="35" t="s">
        <v>136</v>
      </c>
      <c r="D569" s="36">
        <f t="shared" ref="D569:K569" si="41">D570+D572+D574+D575</f>
        <v>0</v>
      </c>
      <c r="E569" s="36">
        <f t="shared" si="41"/>
        <v>0</v>
      </c>
      <c r="F569" s="36">
        <f t="shared" si="41"/>
        <v>0</v>
      </c>
      <c r="G569" s="36">
        <f t="shared" si="41"/>
        <v>0</v>
      </c>
      <c r="H569" s="36">
        <f t="shared" si="41"/>
        <v>0</v>
      </c>
      <c r="I569" s="36">
        <f t="shared" si="41"/>
        <v>0</v>
      </c>
      <c r="J569" s="36">
        <f t="shared" si="41"/>
        <v>0</v>
      </c>
      <c r="K569" s="36">
        <f t="shared" si="41"/>
        <v>0</v>
      </c>
    </row>
    <row r="570" spans="1:11" x14ac:dyDescent="0.3">
      <c r="A570" s="205"/>
      <c r="B570" s="154"/>
      <c r="C570" s="38" t="s">
        <v>18</v>
      </c>
      <c r="D570" s="39">
        <v>0</v>
      </c>
      <c r="E570" s="39">
        <v>0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</row>
    <row r="571" spans="1:11" ht="75" x14ac:dyDescent="0.3">
      <c r="A571" s="205"/>
      <c r="B571" s="154"/>
      <c r="C571" s="40" t="s">
        <v>137</v>
      </c>
      <c r="D571" s="39">
        <v>0</v>
      </c>
      <c r="E571" s="39">
        <v>0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0</v>
      </c>
    </row>
    <row r="572" spans="1:11" ht="56.25" x14ac:dyDescent="0.3">
      <c r="A572" s="205"/>
      <c r="B572" s="154"/>
      <c r="C572" s="38" t="s">
        <v>33</v>
      </c>
      <c r="D572" s="39">
        <v>0</v>
      </c>
      <c r="E572" s="39">
        <v>0</v>
      </c>
      <c r="F572" s="51">
        <v>0</v>
      </c>
      <c r="G572" s="51">
        <v>0</v>
      </c>
      <c r="H572" s="51">
        <v>0</v>
      </c>
      <c r="I572" s="51">
        <v>0</v>
      </c>
      <c r="J572" s="51">
        <v>0</v>
      </c>
      <c r="K572" s="51">
        <v>0</v>
      </c>
    </row>
    <row r="573" spans="1:11" ht="93.75" x14ac:dyDescent="0.3">
      <c r="A573" s="205"/>
      <c r="B573" s="154"/>
      <c r="C573" s="40" t="s">
        <v>138</v>
      </c>
      <c r="D573" s="39">
        <v>0</v>
      </c>
      <c r="E573" s="39">
        <v>0</v>
      </c>
      <c r="F573" s="39">
        <v>0</v>
      </c>
      <c r="G573" s="39">
        <v>0</v>
      </c>
      <c r="H573" s="39">
        <v>0</v>
      </c>
      <c r="I573" s="39">
        <v>0</v>
      </c>
      <c r="J573" s="39">
        <v>0</v>
      </c>
      <c r="K573" s="39">
        <v>0</v>
      </c>
    </row>
    <row r="574" spans="1:11" ht="37.5" x14ac:dyDescent="0.3">
      <c r="A574" s="205"/>
      <c r="B574" s="154"/>
      <c r="C574" s="38" t="s">
        <v>20</v>
      </c>
      <c r="D574" s="39">
        <v>0</v>
      </c>
      <c r="E574" s="39">
        <v>0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</row>
    <row r="575" spans="1:11" ht="56.25" x14ac:dyDescent="0.3">
      <c r="A575" s="206"/>
      <c r="B575" s="155"/>
      <c r="C575" s="38" t="s">
        <v>21</v>
      </c>
      <c r="D575" s="39">
        <v>0</v>
      </c>
      <c r="E575" s="39">
        <v>0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</row>
    <row r="576" spans="1:11" x14ac:dyDescent="0.3">
      <c r="A576" s="165" t="s">
        <v>218</v>
      </c>
      <c r="B576" s="153" t="s">
        <v>168</v>
      </c>
      <c r="C576" s="35" t="s">
        <v>136</v>
      </c>
      <c r="D576" s="36">
        <f>D577+D579+D581+D582</f>
        <v>37.799999999999997</v>
      </c>
      <c r="E576" s="36">
        <f>E577+E579+E581+E582</f>
        <v>37.799999999999997</v>
      </c>
      <c r="F576" s="36">
        <f>F577+F579+F581+F582</f>
        <v>37.799999999999997</v>
      </c>
      <c r="G576" s="36">
        <f>G577+G579+G581+G582</f>
        <v>0</v>
      </c>
      <c r="H576" s="36">
        <f>H577+H579+H581+H582</f>
        <v>0</v>
      </c>
      <c r="I576" s="37">
        <f>G576/D576*100</f>
        <v>0</v>
      </c>
      <c r="J576" s="37">
        <f>G576/E576*100</f>
        <v>0</v>
      </c>
      <c r="K576" s="37">
        <f>G576/F576*100</f>
        <v>0</v>
      </c>
    </row>
    <row r="577" spans="1:11" x14ac:dyDescent="0.3">
      <c r="A577" s="166"/>
      <c r="B577" s="154"/>
      <c r="C577" s="38" t="s">
        <v>18</v>
      </c>
      <c r="D577" s="39">
        <f>D584</f>
        <v>37.799999999999997</v>
      </c>
      <c r="E577" s="39">
        <f>E584</f>
        <v>37.799999999999997</v>
      </c>
      <c r="F577" s="39">
        <f>F584</f>
        <v>37.799999999999997</v>
      </c>
      <c r="G577" s="39">
        <v>0</v>
      </c>
      <c r="H577" s="39">
        <v>0</v>
      </c>
      <c r="I577" s="37">
        <f>G577/D577*100</f>
        <v>0</v>
      </c>
      <c r="J577" s="37">
        <f>G577/E577*100</f>
        <v>0</v>
      </c>
      <c r="K577" s="37">
        <f>G577/F577*100</f>
        <v>0</v>
      </c>
    </row>
    <row r="578" spans="1:11" ht="75" x14ac:dyDescent="0.3">
      <c r="A578" s="166"/>
      <c r="B578" s="154"/>
      <c r="C578" s="40" t="s">
        <v>137</v>
      </c>
      <c r="D578" s="39">
        <f>D585</f>
        <v>0</v>
      </c>
      <c r="E578" s="39">
        <f>E585</f>
        <v>0</v>
      </c>
      <c r="F578" s="39">
        <v>0</v>
      </c>
      <c r="G578" s="39">
        <v>0</v>
      </c>
      <c r="H578" s="39">
        <v>0</v>
      </c>
      <c r="I578" s="39">
        <v>0</v>
      </c>
      <c r="J578" s="39">
        <v>0</v>
      </c>
      <c r="K578" s="39">
        <v>0</v>
      </c>
    </row>
    <row r="579" spans="1:11" ht="56.25" x14ac:dyDescent="0.3">
      <c r="A579" s="166"/>
      <c r="B579" s="154"/>
      <c r="C579" s="38" t="s">
        <v>33</v>
      </c>
      <c r="D579" s="39">
        <f>D586</f>
        <v>0</v>
      </c>
      <c r="E579" s="39">
        <f>E586</f>
        <v>0</v>
      </c>
      <c r="F579" s="39">
        <f>F586</f>
        <v>0</v>
      </c>
      <c r="G579" s="39">
        <v>0</v>
      </c>
      <c r="H579" s="39">
        <f>H586</f>
        <v>0</v>
      </c>
      <c r="I579" s="39">
        <f>I586</f>
        <v>0</v>
      </c>
      <c r="J579" s="39">
        <f>J586</f>
        <v>0</v>
      </c>
      <c r="K579" s="39">
        <f>K586</f>
        <v>0</v>
      </c>
    </row>
    <row r="580" spans="1:11" ht="93.75" x14ac:dyDescent="0.3">
      <c r="A580" s="166"/>
      <c r="B580" s="154"/>
      <c r="C580" s="40" t="s">
        <v>138</v>
      </c>
      <c r="D580" s="39">
        <v>0</v>
      </c>
      <c r="E580" s="39">
        <v>0</v>
      </c>
      <c r="F580" s="39">
        <v>0</v>
      </c>
      <c r="G580" s="39">
        <v>0</v>
      </c>
      <c r="H580" s="39">
        <v>0</v>
      </c>
      <c r="I580" s="39">
        <v>0</v>
      </c>
      <c r="J580" s="39">
        <v>0</v>
      </c>
      <c r="K580" s="39">
        <v>0</v>
      </c>
    </row>
    <row r="581" spans="1:11" ht="37.5" x14ac:dyDescent="0.3">
      <c r="A581" s="166"/>
      <c r="B581" s="154"/>
      <c r="C581" s="38" t="s">
        <v>20</v>
      </c>
      <c r="D581" s="39">
        <f t="shared" ref="D581:K582" si="42">D588</f>
        <v>0</v>
      </c>
      <c r="E581" s="39">
        <f t="shared" si="42"/>
        <v>0</v>
      </c>
      <c r="F581" s="39">
        <f t="shared" si="42"/>
        <v>0</v>
      </c>
      <c r="G581" s="39">
        <f t="shared" si="42"/>
        <v>0</v>
      </c>
      <c r="H581" s="39">
        <f t="shared" si="42"/>
        <v>0</v>
      </c>
      <c r="I581" s="39">
        <f t="shared" si="42"/>
        <v>0</v>
      </c>
      <c r="J581" s="39">
        <f t="shared" si="42"/>
        <v>0</v>
      </c>
      <c r="K581" s="39">
        <f t="shared" si="42"/>
        <v>0</v>
      </c>
    </row>
    <row r="582" spans="1:11" ht="56.25" x14ac:dyDescent="0.3">
      <c r="A582" s="167"/>
      <c r="B582" s="155"/>
      <c r="C582" s="38" t="s">
        <v>21</v>
      </c>
      <c r="D582" s="39">
        <f t="shared" si="42"/>
        <v>0</v>
      </c>
      <c r="E582" s="39">
        <f t="shared" si="42"/>
        <v>0</v>
      </c>
      <c r="F582" s="39">
        <f t="shared" si="42"/>
        <v>0</v>
      </c>
      <c r="G582" s="39">
        <f t="shared" si="42"/>
        <v>0</v>
      </c>
      <c r="H582" s="39">
        <f t="shared" si="42"/>
        <v>0</v>
      </c>
      <c r="I582" s="39">
        <f t="shared" si="42"/>
        <v>0</v>
      </c>
      <c r="J582" s="39">
        <f t="shared" si="42"/>
        <v>0</v>
      </c>
      <c r="K582" s="39">
        <f t="shared" si="42"/>
        <v>0</v>
      </c>
    </row>
    <row r="583" spans="1:11" x14ac:dyDescent="0.3">
      <c r="A583" s="150" t="s">
        <v>219</v>
      </c>
      <c r="B583" s="153" t="s">
        <v>168</v>
      </c>
      <c r="C583" s="35" t="s">
        <v>136</v>
      </c>
      <c r="D583" s="36">
        <f>D584+D586+D588+D589</f>
        <v>37.799999999999997</v>
      </c>
      <c r="E583" s="36">
        <f>E584+E586+E588+E589</f>
        <v>37.799999999999997</v>
      </c>
      <c r="F583" s="36">
        <f>F584+F586+F588+F589</f>
        <v>37.799999999999997</v>
      </c>
      <c r="G583" s="36">
        <f>G584+G586+G588+G589</f>
        <v>0</v>
      </c>
      <c r="H583" s="36">
        <f>H584+H586+H588+H589</f>
        <v>0</v>
      </c>
      <c r="I583" s="37">
        <f>G583/D583*100</f>
        <v>0</v>
      </c>
      <c r="J583" s="37">
        <f>G583/E583*100</f>
        <v>0</v>
      </c>
      <c r="K583" s="37">
        <f>G583/F583*100</f>
        <v>0</v>
      </c>
    </row>
    <row r="584" spans="1:11" x14ac:dyDescent="0.3">
      <c r="A584" s="151"/>
      <c r="B584" s="154"/>
      <c r="C584" s="38" t="s">
        <v>18</v>
      </c>
      <c r="D584" s="39">
        <v>37.799999999999997</v>
      </c>
      <c r="E584" s="39">
        <v>37.799999999999997</v>
      </c>
      <c r="F584" s="51">
        <v>37.799999999999997</v>
      </c>
      <c r="G584" s="51">
        <v>0</v>
      </c>
      <c r="H584" s="51">
        <v>0</v>
      </c>
      <c r="I584" s="37">
        <f>G584/D584*100</f>
        <v>0</v>
      </c>
      <c r="J584" s="37">
        <f>G584/E584*100</f>
        <v>0</v>
      </c>
      <c r="K584" s="37">
        <f>G584/F584*100</f>
        <v>0</v>
      </c>
    </row>
    <row r="585" spans="1:11" ht="75" x14ac:dyDescent="0.3">
      <c r="A585" s="151"/>
      <c r="B585" s="154"/>
      <c r="C585" s="40" t="s">
        <v>137</v>
      </c>
      <c r="D585" s="39">
        <v>0</v>
      </c>
      <c r="E585" s="39">
        <v>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</row>
    <row r="586" spans="1:11" ht="56.25" x14ac:dyDescent="0.3">
      <c r="A586" s="151"/>
      <c r="B586" s="154"/>
      <c r="C586" s="38" t="s">
        <v>33</v>
      </c>
      <c r="D586" s="39">
        <v>0</v>
      </c>
      <c r="E586" s="39">
        <v>0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</row>
    <row r="587" spans="1:11" ht="93.75" x14ac:dyDescent="0.3">
      <c r="A587" s="151"/>
      <c r="B587" s="154"/>
      <c r="C587" s="40" t="s">
        <v>138</v>
      </c>
      <c r="D587" s="39">
        <v>0</v>
      </c>
      <c r="E587" s="39">
        <v>0</v>
      </c>
      <c r="F587" s="39">
        <v>0</v>
      </c>
      <c r="G587" s="39">
        <v>0</v>
      </c>
      <c r="H587" s="39">
        <v>0</v>
      </c>
      <c r="I587" s="39">
        <v>0</v>
      </c>
      <c r="J587" s="39">
        <v>0</v>
      </c>
      <c r="K587" s="39">
        <v>0</v>
      </c>
    </row>
    <row r="588" spans="1:11" ht="37.5" x14ac:dyDescent="0.3">
      <c r="A588" s="151"/>
      <c r="B588" s="154"/>
      <c r="C588" s="38" t="s">
        <v>20</v>
      </c>
      <c r="D588" s="39">
        <v>0</v>
      </c>
      <c r="E588" s="39">
        <v>0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</row>
    <row r="589" spans="1:11" ht="56.25" x14ac:dyDescent="0.3">
      <c r="A589" s="152"/>
      <c r="B589" s="155"/>
      <c r="C589" s="38" t="s">
        <v>21</v>
      </c>
      <c r="D589" s="39">
        <v>0</v>
      </c>
      <c r="E589" s="39">
        <v>0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0</v>
      </c>
    </row>
    <row r="590" spans="1:11" x14ac:dyDescent="0.3">
      <c r="A590" s="165" t="s">
        <v>220</v>
      </c>
      <c r="B590" s="153" t="s">
        <v>168</v>
      </c>
      <c r="C590" s="35" t="s">
        <v>136</v>
      </c>
      <c r="D590" s="36">
        <f>D591+D593+D595+D596</f>
        <v>4952.8</v>
      </c>
      <c r="E590" s="36">
        <f>E591+E593+E595+E596</f>
        <v>4952.8</v>
      </c>
      <c r="F590" s="36">
        <f>F591+F593+F595+F596</f>
        <v>4952.8</v>
      </c>
      <c r="G590" s="36">
        <f>G591+G593+G595+G596</f>
        <v>4540</v>
      </c>
      <c r="H590" s="36">
        <f>H591+H593+H595+H596</f>
        <v>4540</v>
      </c>
      <c r="I590" s="37">
        <f>G590/D590*100</f>
        <v>91.665320626716195</v>
      </c>
      <c r="J590" s="37">
        <f>G590/E590*100</f>
        <v>91.665320626716195</v>
      </c>
      <c r="K590" s="37">
        <f>G590/F590*100</f>
        <v>91.665320626716195</v>
      </c>
    </row>
    <row r="591" spans="1:11" x14ac:dyDescent="0.3">
      <c r="A591" s="166"/>
      <c r="B591" s="154"/>
      <c r="C591" s="38" t="s">
        <v>18</v>
      </c>
      <c r="D591" s="39">
        <f>D598+D605+D612+D619+D626+D633+D640+D647+D654+D661+D668+D675+D682+D689+D696</f>
        <v>1837.8</v>
      </c>
      <c r="E591" s="39">
        <f>E598+E605+E612+E619+E626+E633+E640+E647+E654+E661+E668+E675+E682+E689+E696</f>
        <v>1837.8</v>
      </c>
      <c r="F591" s="39">
        <f>F598+F605+F612+F619+F626+F633+F640+F647+F654+F661+F668+F675+F682+F689+F696</f>
        <v>1837.8</v>
      </c>
      <c r="G591" s="39">
        <f>G598+G605+G612+G619+G626+G633+G640+G647+G654+G661+G668+G675+G682+G689+G696</f>
        <v>1425</v>
      </c>
      <c r="H591" s="39">
        <f>H598+H605+H612+H619+H626+H633+H640+H647+H654+H661+H668+H675+H682+H689+H696</f>
        <v>1425</v>
      </c>
      <c r="I591" s="37">
        <f>G591/D591*100</f>
        <v>77.538361083904675</v>
      </c>
      <c r="J591" s="37">
        <f>G591/E591*100</f>
        <v>77.538361083904675</v>
      </c>
      <c r="K591" s="37">
        <f>G591/F591*100</f>
        <v>77.538361083904675</v>
      </c>
    </row>
    <row r="592" spans="1:11" ht="75" x14ac:dyDescent="0.3">
      <c r="A592" s="166"/>
      <c r="B592" s="154"/>
      <c r="C592" s="40" t="s">
        <v>137</v>
      </c>
      <c r="D592" s="39">
        <f t="shared" ref="D592:I596" si="43">D599+D606+D613+D620+D627+D634+D641+D648+D655+D662+D669+D676+D683+D690</f>
        <v>385</v>
      </c>
      <c r="E592" s="39">
        <f t="shared" si="43"/>
        <v>385</v>
      </c>
      <c r="F592" s="39">
        <f t="shared" si="43"/>
        <v>385</v>
      </c>
      <c r="G592" s="39">
        <f t="shared" si="43"/>
        <v>385</v>
      </c>
      <c r="H592" s="39">
        <f t="shared" si="43"/>
        <v>385</v>
      </c>
      <c r="I592" s="37">
        <f>G592/D592*100</f>
        <v>100</v>
      </c>
      <c r="J592" s="37">
        <f>G592/E592*100</f>
        <v>100</v>
      </c>
      <c r="K592" s="37">
        <f>G592/F592*100</f>
        <v>100</v>
      </c>
    </row>
    <row r="593" spans="1:11" ht="56.25" x14ac:dyDescent="0.3">
      <c r="A593" s="166"/>
      <c r="B593" s="154"/>
      <c r="C593" s="38" t="s">
        <v>33</v>
      </c>
      <c r="D593" s="39">
        <f>D600+D607+D614+D621+D628+D635+D642+D649+D656+D663+D670+D677+D684+D691+D698</f>
        <v>3115</v>
      </c>
      <c r="E593" s="39">
        <f>E600+E607+E614+E621+E628+E635+E642+E649+E656+E663+E670+E677+E684+E691+E698</f>
        <v>3115</v>
      </c>
      <c r="F593" s="39">
        <f>F600+F607+F614+F621+F628+F635+F642+F649+F656+F663+F670+F677+F684+F691+F698</f>
        <v>3115</v>
      </c>
      <c r="G593" s="39">
        <f>G600+G607+G614+G621+G628+G635+G642+G649+G656+G663+G670+G677+G684+G691+G698</f>
        <v>3115</v>
      </c>
      <c r="H593" s="39">
        <f>H600+H607+H614+H621+H628+H635+H642+H649+H656+H663+H670+H677+H684+H691+H698</f>
        <v>3115</v>
      </c>
      <c r="I593" s="37">
        <f>G593/D593*100</f>
        <v>100</v>
      </c>
      <c r="J593" s="37">
        <f>G593/E593*100</f>
        <v>100</v>
      </c>
      <c r="K593" s="37">
        <f>G593/F593*100</f>
        <v>100</v>
      </c>
    </row>
    <row r="594" spans="1:11" ht="93.75" x14ac:dyDescent="0.3">
      <c r="A594" s="166"/>
      <c r="B594" s="154"/>
      <c r="C594" s="40" t="s">
        <v>138</v>
      </c>
      <c r="D594" s="39">
        <f>D593</f>
        <v>3115</v>
      </c>
      <c r="E594" s="39">
        <f>E593</f>
        <v>3115</v>
      </c>
      <c r="F594" s="39">
        <f>F593</f>
        <v>3115</v>
      </c>
      <c r="G594" s="39">
        <f>G593</f>
        <v>3115</v>
      </c>
      <c r="H594" s="39">
        <f>H593</f>
        <v>3115</v>
      </c>
      <c r="I594" s="37">
        <f>G594/D594*100</f>
        <v>100</v>
      </c>
      <c r="J594" s="37">
        <f>G594/E594*100</f>
        <v>100</v>
      </c>
      <c r="K594" s="37">
        <f>G594/F594*100</f>
        <v>100</v>
      </c>
    </row>
    <row r="595" spans="1:11" ht="37.5" x14ac:dyDescent="0.3">
      <c r="A595" s="166"/>
      <c r="B595" s="154"/>
      <c r="C595" s="38" t="s">
        <v>20</v>
      </c>
      <c r="D595" s="39">
        <f t="shared" si="43"/>
        <v>0</v>
      </c>
      <c r="E595" s="39">
        <f t="shared" si="43"/>
        <v>0</v>
      </c>
      <c r="F595" s="39">
        <f t="shared" si="43"/>
        <v>0</v>
      </c>
      <c r="G595" s="39">
        <f t="shared" si="43"/>
        <v>0</v>
      </c>
      <c r="H595" s="39">
        <f t="shared" si="43"/>
        <v>0</v>
      </c>
      <c r="I595" s="39">
        <f t="shared" si="43"/>
        <v>0</v>
      </c>
      <c r="J595" s="39">
        <f>J602+J609</f>
        <v>0</v>
      </c>
      <c r="K595" s="39">
        <f>K602+K609</f>
        <v>0</v>
      </c>
    </row>
    <row r="596" spans="1:11" ht="56.25" x14ac:dyDescent="0.3">
      <c r="A596" s="167"/>
      <c r="B596" s="155"/>
      <c r="C596" s="38" t="s">
        <v>21</v>
      </c>
      <c r="D596" s="39">
        <f t="shared" si="43"/>
        <v>0</v>
      </c>
      <c r="E596" s="39">
        <f t="shared" si="43"/>
        <v>0</v>
      </c>
      <c r="F596" s="39">
        <f t="shared" si="43"/>
        <v>0</v>
      </c>
      <c r="G596" s="39">
        <f t="shared" si="43"/>
        <v>0</v>
      </c>
      <c r="H596" s="39">
        <f t="shared" si="43"/>
        <v>0</v>
      </c>
      <c r="I596" s="39">
        <f t="shared" si="43"/>
        <v>0</v>
      </c>
      <c r="J596" s="39">
        <f>J603+J610</f>
        <v>0</v>
      </c>
      <c r="K596" s="39">
        <f>K603+K610</f>
        <v>0</v>
      </c>
    </row>
    <row r="597" spans="1:11" x14ac:dyDescent="0.3">
      <c r="A597" s="150" t="s">
        <v>221</v>
      </c>
      <c r="B597" s="153" t="s">
        <v>168</v>
      </c>
      <c r="C597" s="35" t="s">
        <v>136</v>
      </c>
      <c r="D597" s="36">
        <f>D598+D600+D602+D603</f>
        <v>552.79999999999995</v>
      </c>
      <c r="E597" s="36">
        <f>E598+E600+E602+E603</f>
        <v>552.79999999999995</v>
      </c>
      <c r="F597" s="36">
        <f>F598+F600+F602+F603</f>
        <v>552.79999999999995</v>
      </c>
      <c r="G597" s="36">
        <f>G598+G600+G602+G603</f>
        <v>480</v>
      </c>
      <c r="H597" s="36">
        <f>H598+H600+H602+H603</f>
        <v>480</v>
      </c>
      <c r="I597" s="37">
        <f>G597/D597*100</f>
        <v>86.830680173661364</v>
      </c>
      <c r="J597" s="37">
        <f>G597/E597*100</f>
        <v>86.830680173661364</v>
      </c>
      <c r="K597" s="37">
        <f>G597/F597*100</f>
        <v>86.830680173661364</v>
      </c>
    </row>
    <row r="598" spans="1:11" x14ac:dyDescent="0.3">
      <c r="A598" s="151"/>
      <c r="B598" s="154"/>
      <c r="C598" s="38" t="s">
        <v>18</v>
      </c>
      <c r="D598" s="39">
        <v>552.79999999999995</v>
      </c>
      <c r="E598" s="39">
        <v>552.79999999999995</v>
      </c>
      <c r="F598" s="51">
        <v>552.79999999999995</v>
      </c>
      <c r="G598" s="51">
        <v>480</v>
      </c>
      <c r="H598" s="51">
        <v>480</v>
      </c>
      <c r="I598" s="37">
        <f>G598/D598*100</f>
        <v>86.830680173661364</v>
      </c>
      <c r="J598" s="37">
        <f>G598/E598*100</f>
        <v>86.830680173661364</v>
      </c>
      <c r="K598" s="37">
        <f>G598/F598*100</f>
        <v>86.830680173661364</v>
      </c>
    </row>
    <row r="599" spans="1:11" ht="75" x14ac:dyDescent="0.3">
      <c r="A599" s="151"/>
      <c r="B599" s="154"/>
      <c r="C599" s="40" t="s">
        <v>137</v>
      </c>
      <c r="D599" s="39">
        <v>0</v>
      </c>
      <c r="E599" s="39">
        <v>0</v>
      </c>
      <c r="F599" s="51">
        <v>0</v>
      </c>
      <c r="G599" s="51">
        <v>0</v>
      </c>
      <c r="H599" s="51">
        <v>0</v>
      </c>
      <c r="I599" s="51">
        <v>0</v>
      </c>
      <c r="J599" s="51">
        <v>0</v>
      </c>
      <c r="K599" s="51">
        <v>0</v>
      </c>
    </row>
    <row r="600" spans="1:11" ht="56.25" x14ac:dyDescent="0.3">
      <c r="A600" s="151"/>
      <c r="B600" s="154"/>
      <c r="C600" s="38" t="s">
        <v>33</v>
      </c>
      <c r="D600" s="39">
        <v>0</v>
      </c>
      <c r="E600" s="39">
        <v>0</v>
      </c>
      <c r="F600" s="51">
        <v>0</v>
      </c>
      <c r="G600" s="51">
        <v>0</v>
      </c>
      <c r="H600" s="51">
        <v>0</v>
      </c>
      <c r="I600" s="51">
        <v>0</v>
      </c>
      <c r="J600" s="51">
        <v>0</v>
      </c>
      <c r="K600" s="51">
        <v>0</v>
      </c>
    </row>
    <row r="601" spans="1:11" ht="93.75" x14ac:dyDescent="0.3">
      <c r="A601" s="151"/>
      <c r="B601" s="154"/>
      <c r="C601" s="40" t="s">
        <v>138</v>
      </c>
      <c r="D601" s="39">
        <v>0</v>
      </c>
      <c r="E601" s="39">
        <v>0</v>
      </c>
      <c r="F601" s="39">
        <v>0</v>
      </c>
      <c r="G601" s="39">
        <v>0</v>
      </c>
      <c r="H601" s="39">
        <v>0</v>
      </c>
      <c r="I601" s="39">
        <v>0</v>
      </c>
      <c r="J601" s="39">
        <v>0</v>
      </c>
      <c r="K601" s="39">
        <v>0</v>
      </c>
    </row>
    <row r="602" spans="1:11" ht="37.5" x14ac:dyDescent="0.3">
      <c r="A602" s="151"/>
      <c r="B602" s="154"/>
      <c r="C602" s="38" t="s">
        <v>20</v>
      </c>
      <c r="D602" s="39">
        <v>0</v>
      </c>
      <c r="E602" s="39">
        <v>0</v>
      </c>
      <c r="F602" s="51">
        <v>0</v>
      </c>
      <c r="G602" s="51">
        <v>0</v>
      </c>
      <c r="H602" s="51">
        <v>0</v>
      </c>
      <c r="I602" s="51">
        <v>0</v>
      </c>
      <c r="J602" s="51">
        <v>0</v>
      </c>
      <c r="K602" s="51">
        <v>0</v>
      </c>
    </row>
    <row r="603" spans="1:11" ht="56.25" x14ac:dyDescent="0.3">
      <c r="A603" s="152"/>
      <c r="B603" s="155"/>
      <c r="C603" s="38" t="s">
        <v>21</v>
      </c>
      <c r="D603" s="39">
        <v>0</v>
      </c>
      <c r="E603" s="39">
        <v>0</v>
      </c>
      <c r="F603" s="51">
        <v>0</v>
      </c>
      <c r="G603" s="51">
        <v>0</v>
      </c>
      <c r="H603" s="51">
        <v>0</v>
      </c>
      <c r="I603" s="51">
        <v>0</v>
      </c>
      <c r="J603" s="51">
        <v>0</v>
      </c>
      <c r="K603" s="51">
        <v>0</v>
      </c>
    </row>
    <row r="604" spans="1:11" x14ac:dyDescent="0.3">
      <c r="A604" s="150" t="s">
        <v>222</v>
      </c>
      <c r="B604" s="153" t="s">
        <v>168</v>
      </c>
      <c r="C604" s="35" t="s">
        <v>136</v>
      </c>
      <c r="D604" s="36">
        <f>D605+D607+D609+D610</f>
        <v>150</v>
      </c>
      <c r="E604" s="36">
        <f>E605+E607+E609+E610</f>
        <v>150</v>
      </c>
      <c r="F604" s="36">
        <f>F605+F607+F609+F610</f>
        <v>150</v>
      </c>
      <c r="G604" s="36">
        <f>G605+G607+G609+G610</f>
        <v>110</v>
      </c>
      <c r="H604" s="36">
        <f>H605+H607+H609+H610</f>
        <v>110</v>
      </c>
      <c r="I604" s="37">
        <f>G604/D604*100</f>
        <v>73.333333333333329</v>
      </c>
      <c r="J604" s="37">
        <f>G604/E604*100</f>
        <v>73.333333333333329</v>
      </c>
      <c r="K604" s="37">
        <f>G604/F604*100</f>
        <v>73.333333333333329</v>
      </c>
    </row>
    <row r="605" spans="1:11" x14ac:dyDescent="0.3">
      <c r="A605" s="151"/>
      <c r="B605" s="154"/>
      <c r="C605" s="38" t="s">
        <v>18</v>
      </c>
      <c r="D605" s="39">
        <v>150</v>
      </c>
      <c r="E605" s="39">
        <v>150</v>
      </c>
      <c r="F605" s="51">
        <v>150</v>
      </c>
      <c r="G605" s="51">
        <v>110</v>
      </c>
      <c r="H605" s="51">
        <v>110</v>
      </c>
      <c r="I605" s="37">
        <f>G605/D605*100</f>
        <v>73.333333333333329</v>
      </c>
      <c r="J605" s="37">
        <f>G605/E605*100</f>
        <v>73.333333333333329</v>
      </c>
      <c r="K605" s="37">
        <f>G605/F605*100</f>
        <v>73.333333333333329</v>
      </c>
    </row>
    <row r="606" spans="1:11" ht="75" x14ac:dyDescent="0.3">
      <c r="A606" s="151"/>
      <c r="B606" s="154"/>
      <c r="C606" s="40" t="s">
        <v>137</v>
      </c>
      <c r="D606" s="39">
        <v>0</v>
      </c>
      <c r="E606" s="39">
        <v>0</v>
      </c>
      <c r="F606" s="51">
        <v>0</v>
      </c>
      <c r="G606" s="51">
        <v>0</v>
      </c>
      <c r="H606" s="51">
        <v>0</v>
      </c>
      <c r="I606" s="51">
        <v>0</v>
      </c>
      <c r="J606" s="51">
        <v>0</v>
      </c>
      <c r="K606" s="51">
        <v>0</v>
      </c>
    </row>
    <row r="607" spans="1:11" ht="56.25" x14ac:dyDescent="0.3">
      <c r="A607" s="151"/>
      <c r="B607" s="154"/>
      <c r="C607" s="38" t="s">
        <v>33</v>
      </c>
      <c r="D607" s="39">
        <v>0</v>
      </c>
      <c r="E607" s="39">
        <v>0</v>
      </c>
      <c r="F607" s="51">
        <v>0</v>
      </c>
      <c r="G607" s="51">
        <v>0</v>
      </c>
      <c r="H607" s="51">
        <v>0</v>
      </c>
      <c r="I607" s="51">
        <v>0</v>
      </c>
      <c r="J607" s="51">
        <v>0</v>
      </c>
      <c r="K607" s="51">
        <v>0</v>
      </c>
    </row>
    <row r="608" spans="1:11" ht="93.75" x14ac:dyDescent="0.3">
      <c r="A608" s="151"/>
      <c r="B608" s="154"/>
      <c r="C608" s="40" t="s">
        <v>138</v>
      </c>
      <c r="D608" s="39">
        <v>0</v>
      </c>
      <c r="E608" s="39">
        <v>0</v>
      </c>
      <c r="F608" s="39">
        <v>0</v>
      </c>
      <c r="G608" s="39">
        <v>0</v>
      </c>
      <c r="H608" s="39">
        <v>0</v>
      </c>
      <c r="I608" s="39">
        <v>0</v>
      </c>
      <c r="J608" s="39">
        <v>0</v>
      </c>
      <c r="K608" s="39">
        <v>0</v>
      </c>
    </row>
    <row r="609" spans="1:11" ht="37.5" x14ac:dyDescent="0.3">
      <c r="A609" s="151"/>
      <c r="B609" s="154"/>
      <c r="C609" s="38" t="s">
        <v>20</v>
      </c>
      <c r="D609" s="39">
        <v>0</v>
      </c>
      <c r="E609" s="39">
        <v>0</v>
      </c>
      <c r="F609" s="51">
        <v>0</v>
      </c>
      <c r="G609" s="51">
        <v>0</v>
      </c>
      <c r="H609" s="51">
        <v>0</v>
      </c>
      <c r="I609" s="51">
        <v>0</v>
      </c>
      <c r="J609" s="51">
        <v>0</v>
      </c>
      <c r="K609" s="51">
        <v>0</v>
      </c>
    </row>
    <row r="610" spans="1:11" ht="56.25" x14ac:dyDescent="0.3">
      <c r="A610" s="152"/>
      <c r="B610" s="155"/>
      <c r="C610" s="38" t="s">
        <v>21</v>
      </c>
      <c r="D610" s="39">
        <v>0</v>
      </c>
      <c r="E610" s="39">
        <v>0</v>
      </c>
      <c r="F610" s="51">
        <v>0</v>
      </c>
      <c r="G610" s="51">
        <v>0</v>
      </c>
      <c r="H610" s="51">
        <v>0</v>
      </c>
      <c r="I610" s="51">
        <v>0</v>
      </c>
      <c r="J610" s="51">
        <v>0</v>
      </c>
      <c r="K610" s="51">
        <v>0</v>
      </c>
    </row>
    <row r="611" spans="1:11" x14ac:dyDescent="0.3">
      <c r="A611" s="159" t="s">
        <v>223</v>
      </c>
      <c r="B611" s="153" t="s">
        <v>168</v>
      </c>
      <c r="C611" s="35" t="s">
        <v>136</v>
      </c>
      <c r="D611" s="36">
        <f>D612+D614+D616+D617</f>
        <v>150</v>
      </c>
      <c r="E611" s="36">
        <f>E612+E614+E616+E617</f>
        <v>150</v>
      </c>
      <c r="F611" s="36">
        <f>F612+F614+F616+F617</f>
        <v>150</v>
      </c>
      <c r="G611" s="36">
        <f>G612+G614+G616+G617</f>
        <v>150</v>
      </c>
      <c r="H611" s="36">
        <f>H612+H614+H616+H617</f>
        <v>150</v>
      </c>
      <c r="I611" s="37">
        <v>0</v>
      </c>
      <c r="J611" s="37">
        <v>0</v>
      </c>
      <c r="K611" s="37">
        <v>0</v>
      </c>
    </row>
    <row r="612" spans="1:11" x14ac:dyDescent="0.3">
      <c r="A612" s="160"/>
      <c r="B612" s="154"/>
      <c r="C612" s="38" t="s">
        <v>18</v>
      </c>
      <c r="D612" s="39">
        <v>150</v>
      </c>
      <c r="E612" s="39">
        <v>150</v>
      </c>
      <c r="F612" s="51">
        <v>150</v>
      </c>
      <c r="G612" s="51">
        <v>150</v>
      </c>
      <c r="H612" s="51">
        <v>150</v>
      </c>
      <c r="I612" s="37">
        <v>0</v>
      </c>
      <c r="J612" s="37">
        <v>0</v>
      </c>
      <c r="K612" s="37">
        <v>0</v>
      </c>
    </row>
    <row r="613" spans="1:11" ht="75" x14ac:dyDescent="0.3">
      <c r="A613" s="160"/>
      <c r="B613" s="154"/>
      <c r="C613" s="40" t="s">
        <v>137</v>
      </c>
      <c r="D613" s="39">
        <v>0</v>
      </c>
      <c r="E613" s="39">
        <v>0</v>
      </c>
      <c r="F613" s="51">
        <v>0</v>
      </c>
      <c r="G613" s="51">
        <v>0</v>
      </c>
      <c r="H613" s="51">
        <v>0</v>
      </c>
      <c r="I613" s="51">
        <v>0</v>
      </c>
      <c r="J613" s="51">
        <v>0</v>
      </c>
      <c r="K613" s="51">
        <v>0</v>
      </c>
    </row>
    <row r="614" spans="1:11" ht="56.25" x14ac:dyDescent="0.3">
      <c r="A614" s="160"/>
      <c r="B614" s="154"/>
      <c r="C614" s="38" t="s">
        <v>33</v>
      </c>
      <c r="D614" s="39">
        <v>0</v>
      </c>
      <c r="E614" s="39">
        <v>0</v>
      </c>
      <c r="F614" s="51">
        <v>0</v>
      </c>
      <c r="G614" s="51">
        <v>0</v>
      </c>
      <c r="H614" s="51">
        <v>0</v>
      </c>
      <c r="I614" s="51">
        <v>0</v>
      </c>
      <c r="J614" s="51">
        <v>0</v>
      </c>
      <c r="K614" s="51">
        <v>0</v>
      </c>
    </row>
    <row r="615" spans="1:11" ht="93.75" x14ac:dyDescent="0.3">
      <c r="A615" s="160"/>
      <c r="B615" s="154"/>
      <c r="C615" s="40" t="s">
        <v>138</v>
      </c>
      <c r="D615" s="39">
        <v>0</v>
      </c>
      <c r="E615" s="39">
        <v>0</v>
      </c>
      <c r="F615" s="39">
        <v>0</v>
      </c>
      <c r="G615" s="39">
        <v>0</v>
      </c>
      <c r="H615" s="39">
        <v>0</v>
      </c>
      <c r="I615" s="39">
        <v>0</v>
      </c>
      <c r="J615" s="39">
        <v>0</v>
      </c>
      <c r="K615" s="39">
        <v>0</v>
      </c>
    </row>
    <row r="616" spans="1:11" ht="37.5" x14ac:dyDescent="0.3">
      <c r="A616" s="160"/>
      <c r="B616" s="154"/>
      <c r="C616" s="38" t="s">
        <v>20</v>
      </c>
      <c r="D616" s="39">
        <v>0</v>
      </c>
      <c r="E616" s="39">
        <v>0</v>
      </c>
      <c r="F616" s="51">
        <v>0</v>
      </c>
      <c r="G616" s="51">
        <v>0</v>
      </c>
      <c r="H616" s="51">
        <v>0</v>
      </c>
      <c r="I616" s="51">
        <v>0</v>
      </c>
      <c r="J616" s="51">
        <v>0</v>
      </c>
      <c r="K616" s="51">
        <v>0</v>
      </c>
    </row>
    <row r="617" spans="1:11" ht="56.25" x14ac:dyDescent="0.3">
      <c r="A617" s="161"/>
      <c r="B617" s="155"/>
      <c r="C617" s="38" t="s">
        <v>21</v>
      </c>
      <c r="D617" s="39">
        <v>0</v>
      </c>
      <c r="E617" s="39">
        <v>0</v>
      </c>
      <c r="F617" s="51">
        <v>0</v>
      </c>
      <c r="G617" s="51">
        <v>0</v>
      </c>
      <c r="H617" s="51">
        <v>0</v>
      </c>
      <c r="I617" s="51">
        <v>0</v>
      </c>
      <c r="J617" s="51">
        <v>0</v>
      </c>
      <c r="K617" s="51">
        <v>0</v>
      </c>
    </row>
    <row r="618" spans="1:11" x14ac:dyDescent="0.3">
      <c r="A618" s="159" t="s">
        <v>224</v>
      </c>
      <c r="B618" s="153" t="s">
        <v>168</v>
      </c>
      <c r="C618" s="35" t="s">
        <v>136</v>
      </c>
      <c r="D618" s="36">
        <f>D619+D621+D623+D624</f>
        <v>0</v>
      </c>
      <c r="E618" s="36">
        <f>E619+E621+E623+E624</f>
        <v>0</v>
      </c>
      <c r="F618" s="36">
        <f>F619+F621+F623+F624</f>
        <v>0</v>
      </c>
      <c r="G618" s="36">
        <f>G619+G621+G623+G624</f>
        <v>0</v>
      </c>
      <c r="H618" s="36">
        <f>H619+H621+H623+H624</f>
        <v>0</v>
      </c>
      <c r="I618" s="37">
        <v>0</v>
      </c>
      <c r="J618" s="37">
        <v>0</v>
      </c>
      <c r="K618" s="37">
        <v>0</v>
      </c>
    </row>
    <row r="619" spans="1:11" x14ac:dyDescent="0.3">
      <c r="A619" s="160"/>
      <c r="B619" s="154"/>
      <c r="C619" s="38" t="s">
        <v>18</v>
      </c>
      <c r="D619" s="39">
        <v>0</v>
      </c>
      <c r="E619" s="39">
        <v>0</v>
      </c>
      <c r="F619" s="51">
        <v>0</v>
      </c>
      <c r="G619" s="51">
        <v>0</v>
      </c>
      <c r="H619" s="51">
        <v>0</v>
      </c>
      <c r="I619" s="37">
        <v>0</v>
      </c>
      <c r="J619" s="37">
        <v>0</v>
      </c>
      <c r="K619" s="37">
        <v>0</v>
      </c>
    </row>
    <row r="620" spans="1:11" ht="75" x14ac:dyDescent="0.3">
      <c r="A620" s="160"/>
      <c r="B620" s="154"/>
      <c r="C620" s="40" t="s">
        <v>137</v>
      </c>
      <c r="D620" s="39">
        <v>0</v>
      </c>
      <c r="E620" s="39">
        <v>0</v>
      </c>
      <c r="F620" s="51">
        <v>0</v>
      </c>
      <c r="G620" s="51">
        <v>0</v>
      </c>
      <c r="H620" s="51">
        <v>0</v>
      </c>
      <c r="I620" s="37">
        <v>0</v>
      </c>
      <c r="J620" s="37">
        <v>0</v>
      </c>
      <c r="K620" s="37">
        <v>0</v>
      </c>
    </row>
    <row r="621" spans="1:11" ht="56.25" x14ac:dyDescent="0.3">
      <c r="A621" s="160"/>
      <c r="B621" s="154"/>
      <c r="C621" s="38" t="s">
        <v>33</v>
      </c>
      <c r="D621" s="39">
        <v>0</v>
      </c>
      <c r="E621" s="39">
        <v>0</v>
      </c>
      <c r="F621" s="51">
        <v>0</v>
      </c>
      <c r="G621" s="51">
        <v>0</v>
      </c>
      <c r="H621" s="51">
        <v>0</v>
      </c>
      <c r="I621" s="37">
        <v>0</v>
      </c>
      <c r="J621" s="37">
        <v>0</v>
      </c>
      <c r="K621" s="37">
        <v>0</v>
      </c>
    </row>
    <row r="622" spans="1:11" ht="93.75" x14ac:dyDescent="0.3">
      <c r="A622" s="160"/>
      <c r="B622" s="154"/>
      <c r="C622" s="40" t="s">
        <v>138</v>
      </c>
      <c r="D622" s="39">
        <v>0</v>
      </c>
      <c r="E622" s="39">
        <v>0</v>
      </c>
      <c r="F622" s="39">
        <v>0</v>
      </c>
      <c r="G622" s="39">
        <v>0</v>
      </c>
      <c r="H622" s="39">
        <v>0</v>
      </c>
      <c r="I622" s="37">
        <v>0</v>
      </c>
      <c r="J622" s="37">
        <v>0</v>
      </c>
      <c r="K622" s="37">
        <v>0</v>
      </c>
    </row>
    <row r="623" spans="1:11" ht="37.5" x14ac:dyDescent="0.3">
      <c r="A623" s="160"/>
      <c r="B623" s="154"/>
      <c r="C623" s="38" t="s">
        <v>20</v>
      </c>
      <c r="D623" s="39">
        <v>0</v>
      </c>
      <c r="E623" s="39">
        <v>0</v>
      </c>
      <c r="F623" s="51">
        <v>0</v>
      </c>
      <c r="G623" s="51">
        <v>0</v>
      </c>
      <c r="H623" s="51">
        <v>0</v>
      </c>
      <c r="I623" s="51">
        <v>0</v>
      </c>
      <c r="J623" s="51">
        <v>0</v>
      </c>
      <c r="K623" s="51">
        <v>0</v>
      </c>
    </row>
    <row r="624" spans="1:11" ht="56.25" x14ac:dyDescent="0.3">
      <c r="A624" s="161"/>
      <c r="B624" s="155"/>
      <c r="C624" s="38" t="s">
        <v>21</v>
      </c>
      <c r="D624" s="39">
        <v>0</v>
      </c>
      <c r="E624" s="39">
        <v>0</v>
      </c>
      <c r="F624" s="51">
        <v>0</v>
      </c>
      <c r="G624" s="51">
        <v>0</v>
      </c>
      <c r="H624" s="51">
        <v>0</v>
      </c>
      <c r="I624" s="51">
        <v>0</v>
      </c>
      <c r="J624" s="51">
        <v>0</v>
      </c>
      <c r="K624" s="51">
        <v>0</v>
      </c>
    </row>
    <row r="625" spans="1:11" x14ac:dyDescent="0.3">
      <c r="A625" s="159" t="s">
        <v>225</v>
      </c>
      <c r="B625" s="153" t="s">
        <v>168</v>
      </c>
      <c r="C625" s="35" t="s">
        <v>136</v>
      </c>
      <c r="D625" s="36">
        <f>D626+D628+D630+D631</f>
        <v>300</v>
      </c>
      <c r="E625" s="36">
        <f>E626+E628+E630+E631</f>
        <v>300</v>
      </c>
      <c r="F625" s="36">
        <f>F626+F628+F630+F631</f>
        <v>300</v>
      </c>
      <c r="G625" s="36">
        <f>G626+G628+G630+G631</f>
        <v>300</v>
      </c>
      <c r="H625" s="36">
        <f>H626+H628+H630+H631</f>
        <v>300</v>
      </c>
      <c r="I625" s="37">
        <v>0</v>
      </c>
      <c r="J625" s="37">
        <v>0</v>
      </c>
      <c r="K625" s="37">
        <v>0</v>
      </c>
    </row>
    <row r="626" spans="1:11" x14ac:dyDescent="0.3">
      <c r="A626" s="160"/>
      <c r="B626" s="154"/>
      <c r="C626" s="38" t="s">
        <v>18</v>
      </c>
      <c r="D626" s="39">
        <v>300</v>
      </c>
      <c r="E626" s="39">
        <v>300</v>
      </c>
      <c r="F626" s="51">
        <v>300</v>
      </c>
      <c r="G626" s="51">
        <v>300</v>
      </c>
      <c r="H626" s="51">
        <v>300</v>
      </c>
      <c r="I626" s="37">
        <v>0</v>
      </c>
      <c r="J626" s="37">
        <v>0</v>
      </c>
      <c r="K626" s="37">
        <v>0</v>
      </c>
    </row>
    <row r="627" spans="1:11" ht="75" x14ac:dyDescent="0.3">
      <c r="A627" s="160"/>
      <c r="B627" s="154"/>
      <c r="C627" s="40" t="s">
        <v>137</v>
      </c>
      <c r="D627" s="39">
        <v>0</v>
      </c>
      <c r="E627" s="39">
        <v>0</v>
      </c>
      <c r="F627" s="51">
        <v>0</v>
      </c>
      <c r="G627" s="51">
        <v>0</v>
      </c>
      <c r="H627" s="51">
        <v>0</v>
      </c>
      <c r="I627" s="51">
        <v>0</v>
      </c>
      <c r="J627" s="51">
        <v>0</v>
      </c>
      <c r="K627" s="51">
        <v>0</v>
      </c>
    </row>
    <row r="628" spans="1:11" ht="56.25" x14ac:dyDescent="0.3">
      <c r="A628" s="160"/>
      <c r="B628" s="154"/>
      <c r="C628" s="38" t="s">
        <v>33</v>
      </c>
      <c r="D628" s="39">
        <v>0</v>
      </c>
      <c r="E628" s="39">
        <v>0</v>
      </c>
      <c r="F628" s="51">
        <v>0</v>
      </c>
      <c r="G628" s="51">
        <v>0</v>
      </c>
      <c r="H628" s="51">
        <v>0</v>
      </c>
      <c r="I628" s="51">
        <v>0</v>
      </c>
      <c r="J628" s="51">
        <v>0</v>
      </c>
      <c r="K628" s="51">
        <v>0</v>
      </c>
    </row>
    <row r="629" spans="1:11" ht="93.75" x14ac:dyDescent="0.3">
      <c r="A629" s="160"/>
      <c r="B629" s="154"/>
      <c r="C629" s="40" t="s">
        <v>138</v>
      </c>
      <c r="D629" s="39">
        <v>0</v>
      </c>
      <c r="E629" s="39">
        <v>0</v>
      </c>
      <c r="F629" s="39">
        <v>0</v>
      </c>
      <c r="G629" s="39">
        <v>0</v>
      </c>
      <c r="H629" s="39">
        <v>0</v>
      </c>
      <c r="I629" s="39">
        <v>0</v>
      </c>
      <c r="J629" s="39">
        <v>0</v>
      </c>
      <c r="K629" s="39">
        <v>0</v>
      </c>
    </row>
    <row r="630" spans="1:11" ht="37.5" x14ac:dyDescent="0.3">
      <c r="A630" s="160"/>
      <c r="B630" s="154"/>
      <c r="C630" s="38" t="s">
        <v>20</v>
      </c>
      <c r="D630" s="39">
        <v>0</v>
      </c>
      <c r="E630" s="39">
        <v>0</v>
      </c>
      <c r="F630" s="51">
        <v>0</v>
      </c>
      <c r="G630" s="51">
        <v>0</v>
      </c>
      <c r="H630" s="51">
        <v>0</v>
      </c>
      <c r="I630" s="51">
        <v>0</v>
      </c>
      <c r="J630" s="51">
        <v>0</v>
      </c>
      <c r="K630" s="51">
        <v>0</v>
      </c>
    </row>
    <row r="631" spans="1:11" ht="56.25" x14ac:dyDescent="0.3">
      <c r="A631" s="161"/>
      <c r="B631" s="155"/>
      <c r="C631" s="38" t="s">
        <v>21</v>
      </c>
      <c r="D631" s="39">
        <v>0</v>
      </c>
      <c r="E631" s="39">
        <v>0</v>
      </c>
      <c r="F631" s="51">
        <v>0</v>
      </c>
      <c r="G631" s="51">
        <v>0</v>
      </c>
      <c r="H631" s="51">
        <v>0</v>
      </c>
      <c r="I631" s="51">
        <v>0</v>
      </c>
      <c r="J631" s="51">
        <v>0</v>
      </c>
      <c r="K631" s="51">
        <v>0</v>
      </c>
    </row>
    <row r="632" spans="1:11" x14ac:dyDescent="0.3">
      <c r="A632" s="159" t="s">
        <v>226</v>
      </c>
      <c r="B632" s="153" t="s">
        <v>168</v>
      </c>
      <c r="C632" s="35" t="s">
        <v>136</v>
      </c>
      <c r="D632" s="36">
        <f>D633+D635+D637+D638</f>
        <v>280</v>
      </c>
      <c r="E632" s="36">
        <f>E633+E635+E637+E638</f>
        <v>280</v>
      </c>
      <c r="F632" s="36">
        <f>F633+F635+F637+F638</f>
        <v>280</v>
      </c>
      <c r="G632" s="36">
        <f>G633+G635+G637+G638</f>
        <v>280</v>
      </c>
      <c r="H632" s="36">
        <f>H633+H635+H637+H638</f>
        <v>280</v>
      </c>
      <c r="I632" s="37">
        <f>G632/D632*100</f>
        <v>100</v>
      </c>
      <c r="J632" s="37">
        <f>G632/E632*100</f>
        <v>100</v>
      </c>
      <c r="K632" s="37">
        <f>G632/F632*100</f>
        <v>100</v>
      </c>
    </row>
    <row r="633" spans="1:11" x14ac:dyDescent="0.3">
      <c r="A633" s="160"/>
      <c r="B633" s="154"/>
      <c r="C633" s="38" t="s">
        <v>18</v>
      </c>
      <c r="D633" s="39">
        <v>30.8</v>
      </c>
      <c r="E633" s="39">
        <v>30.8</v>
      </c>
      <c r="F633" s="51">
        <v>30.8</v>
      </c>
      <c r="G633" s="51">
        <v>30.8</v>
      </c>
      <c r="H633" s="51">
        <v>30.8</v>
      </c>
      <c r="I633" s="37">
        <f>G633/D633*100</f>
        <v>100</v>
      </c>
      <c r="J633" s="37">
        <f>G633/E633*100</f>
        <v>100</v>
      </c>
      <c r="K633" s="37">
        <f>G633/F633*100</f>
        <v>100</v>
      </c>
    </row>
    <row r="634" spans="1:11" ht="75" x14ac:dyDescent="0.3">
      <c r="A634" s="160"/>
      <c r="B634" s="154"/>
      <c r="C634" s="40" t="s">
        <v>137</v>
      </c>
      <c r="D634" s="39">
        <f t="shared" ref="D634:I634" si="44">D633</f>
        <v>30.8</v>
      </c>
      <c r="E634" s="39">
        <f t="shared" si="44"/>
        <v>30.8</v>
      </c>
      <c r="F634" s="39">
        <f t="shared" si="44"/>
        <v>30.8</v>
      </c>
      <c r="G634" s="39">
        <f t="shared" si="44"/>
        <v>30.8</v>
      </c>
      <c r="H634" s="39">
        <f t="shared" si="44"/>
        <v>30.8</v>
      </c>
      <c r="I634" s="39">
        <f t="shared" si="44"/>
        <v>100</v>
      </c>
      <c r="J634" s="51">
        <v>0</v>
      </c>
      <c r="K634" s="51">
        <v>0</v>
      </c>
    </row>
    <row r="635" spans="1:11" ht="56.25" x14ac:dyDescent="0.3">
      <c r="A635" s="160"/>
      <c r="B635" s="154"/>
      <c r="C635" s="38" t="s">
        <v>33</v>
      </c>
      <c r="D635" s="39">
        <v>249.2</v>
      </c>
      <c r="E635" s="39">
        <v>249.2</v>
      </c>
      <c r="F635" s="51">
        <v>249.2</v>
      </c>
      <c r="G635" s="51">
        <v>249.2</v>
      </c>
      <c r="H635" s="51">
        <v>249.2</v>
      </c>
      <c r="I635" s="51">
        <v>0</v>
      </c>
      <c r="J635" s="51">
        <v>0</v>
      </c>
      <c r="K635" s="51">
        <v>0</v>
      </c>
    </row>
    <row r="636" spans="1:11" ht="93.75" x14ac:dyDescent="0.3">
      <c r="A636" s="160"/>
      <c r="B636" s="154"/>
      <c r="C636" s="40" t="s">
        <v>138</v>
      </c>
      <c r="D636" s="39">
        <f>D635</f>
        <v>249.2</v>
      </c>
      <c r="E636" s="39">
        <f>E635</f>
        <v>249.2</v>
      </c>
      <c r="F636" s="39">
        <f>F635</f>
        <v>249.2</v>
      </c>
      <c r="G636" s="39">
        <f>G635</f>
        <v>249.2</v>
      </c>
      <c r="H636" s="39">
        <f>H635</f>
        <v>249.2</v>
      </c>
      <c r="I636" s="39">
        <v>0</v>
      </c>
      <c r="J636" s="39">
        <v>0</v>
      </c>
      <c r="K636" s="39">
        <v>0</v>
      </c>
    </row>
    <row r="637" spans="1:11" ht="37.5" x14ac:dyDescent="0.3">
      <c r="A637" s="160"/>
      <c r="B637" s="154"/>
      <c r="C637" s="38" t="s">
        <v>20</v>
      </c>
      <c r="D637" s="39">
        <v>0</v>
      </c>
      <c r="E637" s="39">
        <v>0</v>
      </c>
      <c r="F637" s="51">
        <v>0</v>
      </c>
      <c r="G637" s="51">
        <v>0</v>
      </c>
      <c r="H637" s="51">
        <v>0</v>
      </c>
      <c r="I637" s="51">
        <v>0</v>
      </c>
      <c r="J637" s="51">
        <v>0</v>
      </c>
      <c r="K637" s="51">
        <v>0</v>
      </c>
    </row>
    <row r="638" spans="1:11" ht="56.25" x14ac:dyDescent="0.3">
      <c r="A638" s="161"/>
      <c r="B638" s="155"/>
      <c r="C638" s="38" t="s">
        <v>21</v>
      </c>
      <c r="D638" s="39">
        <v>0</v>
      </c>
      <c r="E638" s="39">
        <v>0</v>
      </c>
      <c r="F638" s="51">
        <v>0</v>
      </c>
      <c r="G638" s="51">
        <v>0</v>
      </c>
      <c r="H638" s="51">
        <v>0</v>
      </c>
      <c r="I638" s="51">
        <v>0</v>
      </c>
      <c r="J638" s="51">
        <v>0</v>
      </c>
      <c r="K638" s="51">
        <v>0</v>
      </c>
    </row>
    <row r="639" spans="1:11" x14ac:dyDescent="0.3">
      <c r="A639" s="159" t="s">
        <v>227</v>
      </c>
      <c r="B639" s="153" t="s">
        <v>168</v>
      </c>
      <c r="C639" s="35" t="s">
        <v>136</v>
      </c>
      <c r="D639" s="36">
        <f>D640+D642+D644+D645</f>
        <v>650</v>
      </c>
      <c r="E639" s="36">
        <f>E640+E642+E644+E645</f>
        <v>650</v>
      </c>
      <c r="F639" s="36">
        <f>F640+F642+F644+F645</f>
        <v>650</v>
      </c>
      <c r="G639" s="36">
        <f>G640+G642+G644+G645</f>
        <v>650</v>
      </c>
      <c r="H639" s="36">
        <f>H640+H642+H644+H645</f>
        <v>650</v>
      </c>
      <c r="I639" s="37">
        <f>G639/D639*100</f>
        <v>100</v>
      </c>
      <c r="J639" s="37">
        <f>G639/E639*100</f>
        <v>100</v>
      </c>
      <c r="K639" s="37">
        <f>G639/F639*100</f>
        <v>100</v>
      </c>
    </row>
    <row r="640" spans="1:11" x14ac:dyDescent="0.3">
      <c r="A640" s="160"/>
      <c r="B640" s="154"/>
      <c r="C640" s="38" t="s">
        <v>18</v>
      </c>
      <c r="D640" s="39">
        <v>71.5</v>
      </c>
      <c r="E640" s="39">
        <v>71.5</v>
      </c>
      <c r="F640" s="51">
        <v>71.5</v>
      </c>
      <c r="G640" s="51">
        <v>71.5</v>
      </c>
      <c r="H640" s="51">
        <v>71.5</v>
      </c>
      <c r="I640" s="37">
        <f>G640/D640*100</f>
        <v>100</v>
      </c>
      <c r="J640" s="37">
        <f>G640/E640*100</f>
        <v>100</v>
      </c>
      <c r="K640" s="37">
        <f>G640/F640*100</f>
        <v>100</v>
      </c>
    </row>
    <row r="641" spans="1:11" ht="75" x14ac:dyDescent="0.3">
      <c r="A641" s="160"/>
      <c r="B641" s="154"/>
      <c r="C641" s="40" t="s">
        <v>137</v>
      </c>
      <c r="D641" s="39">
        <f>D640</f>
        <v>71.5</v>
      </c>
      <c r="E641" s="39">
        <f>E640</f>
        <v>71.5</v>
      </c>
      <c r="F641" s="39">
        <f>F640</f>
        <v>71.5</v>
      </c>
      <c r="G641" s="39">
        <f>G640</f>
        <v>71.5</v>
      </c>
      <c r="H641" s="39">
        <f>H640</f>
        <v>71.5</v>
      </c>
      <c r="I641" s="37">
        <f>G641/D641*100</f>
        <v>100</v>
      </c>
      <c r="J641" s="37">
        <f>G641/E641*100</f>
        <v>100</v>
      </c>
      <c r="K641" s="37">
        <f>G641/F641*100</f>
        <v>100</v>
      </c>
    </row>
    <row r="642" spans="1:11" ht="56.25" x14ac:dyDescent="0.3">
      <c r="A642" s="160"/>
      <c r="B642" s="154"/>
      <c r="C642" s="38" t="s">
        <v>33</v>
      </c>
      <c r="D642" s="39">
        <v>578.5</v>
      </c>
      <c r="E642" s="39">
        <v>578.5</v>
      </c>
      <c r="F642" s="51">
        <v>578.5</v>
      </c>
      <c r="G642" s="51">
        <v>578.5</v>
      </c>
      <c r="H642" s="51">
        <v>578.5</v>
      </c>
      <c r="I642" s="37">
        <f>G642/D642*100</f>
        <v>100</v>
      </c>
      <c r="J642" s="37">
        <f>G642/E642*100</f>
        <v>100</v>
      </c>
      <c r="K642" s="37">
        <f>G642/F642*100</f>
        <v>100</v>
      </c>
    </row>
    <row r="643" spans="1:11" ht="93.75" x14ac:dyDescent="0.3">
      <c r="A643" s="160"/>
      <c r="B643" s="154"/>
      <c r="C643" s="40" t="s">
        <v>138</v>
      </c>
      <c r="D643" s="39">
        <f>D642</f>
        <v>578.5</v>
      </c>
      <c r="E643" s="39">
        <f>E642</f>
        <v>578.5</v>
      </c>
      <c r="F643" s="39">
        <f>F642</f>
        <v>578.5</v>
      </c>
      <c r="G643" s="39">
        <f>G642</f>
        <v>578.5</v>
      </c>
      <c r="H643" s="39">
        <f>H642</f>
        <v>578.5</v>
      </c>
      <c r="I643" s="37">
        <f>G643/D643*100</f>
        <v>100</v>
      </c>
      <c r="J643" s="37">
        <f>G643/E643*100</f>
        <v>100</v>
      </c>
      <c r="K643" s="37">
        <f>G643/F643*100</f>
        <v>100</v>
      </c>
    </row>
    <row r="644" spans="1:11" ht="37.5" x14ac:dyDescent="0.3">
      <c r="A644" s="160"/>
      <c r="B644" s="154"/>
      <c r="C644" s="38" t="s">
        <v>20</v>
      </c>
      <c r="D644" s="39">
        <v>0</v>
      </c>
      <c r="E644" s="39">
        <v>0</v>
      </c>
      <c r="F644" s="51">
        <v>0</v>
      </c>
      <c r="G644" s="51">
        <v>0</v>
      </c>
      <c r="H644" s="51">
        <v>0</v>
      </c>
      <c r="I644" s="51">
        <v>0</v>
      </c>
      <c r="J644" s="51">
        <v>0</v>
      </c>
      <c r="K644" s="51">
        <v>0</v>
      </c>
    </row>
    <row r="645" spans="1:11" ht="56.25" x14ac:dyDescent="0.3">
      <c r="A645" s="161"/>
      <c r="B645" s="155"/>
      <c r="C645" s="38" t="s">
        <v>21</v>
      </c>
      <c r="D645" s="39">
        <v>0</v>
      </c>
      <c r="E645" s="39">
        <v>0</v>
      </c>
      <c r="F645" s="51">
        <v>0</v>
      </c>
      <c r="G645" s="51">
        <v>0</v>
      </c>
      <c r="H645" s="51">
        <v>0</v>
      </c>
      <c r="I645" s="51">
        <v>0</v>
      </c>
      <c r="J645" s="51">
        <v>0</v>
      </c>
      <c r="K645" s="51">
        <v>0</v>
      </c>
    </row>
    <row r="646" spans="1:11" x14ac:dyDescent="0.3">
      <c r="A646" s="159" t="s">
        <v>228</v>
      </c>
      <c r="B646" s="153" t="s">
        <v>168</v>
      </c>
      <c r="C646" s="35" t="s">
        <v>136</v>
      </c>
      <c r="D646" s="36">
        <f>D647+D649+D651+D652</f>
        <v>350</v>
      </c>
      <c r="E646" s="36">
        <f>E647+E649+E651+E652</f>
        <v>350</v>
      </c>
      <c r="F646" s="36">
        <f>F647+F649+F651+F652</f>
        <v>350</v>
      </c>
      <c r="G646" s="36">
        <f>G647+G649+G651+G652</f>
        <v>350</v>
      </c>
      <c r="H646" s="36">
        <f>H647+H649+H651+H652</f>
        <v>350</v>
      </c>
      <c r="I646" s="37">
        <f>G646/D646*100</f>
        <v>100</v>
      </c>
      <c r="J646" s="37">
        <f>G646/E646*100</f>
        <v>100</v>
      </c>
      <c r="K646" s="37">
        <f>G646/F646*100</f>
        <v>100</v>
      </c>
    </row>
    <row r="647" spans="1:11" x14ac:dyDescent="0.3">
      <c r="A647" s="160"/>
      <c r="B647" s="154"/>
      <c r="C647" s="38" t="s">
        <v>18</v>
      </c>
      <c r="D647" s="39">
        <v>38.5</v>
      </c>
      <c r="E647" s="39">
        <v>38.5</v>
      </c>
      <c r="F647" s="51">
        <v>38.5</v>
      </c>
      <c r="G647" s="51">
        <v>38.5</v>
      </c>
      <c r="H647" s="51">
        <v>38.5</v>
      </c>
      <c r="I647" s="37">
        <f>G647/D647*100</f>
        <v>100</v>
      </c>
      <c r="J647" s="37">
        <f>G647/E647*100</f>
        <v>100</v>
      </c>
      <c r="K647" s="37">
        <f>G647/F647*100</f>
        <v>100</v>
      </c>
    </row>
    <row r="648" spans="1:11" ht="75" x14ac:dyDescent="0.3">
      <c r="A648" s="160"/>
      <c r="B648" s="154"/>
      <c r="C648" s="40" t="s">
        <v>137</v>
      </c>
      <c r="D648" s="39">
        <f>D647</f>
        <v>38.5</v>
      </c>
      <c r="E648" s="39">
        <f>E647</f>
        <v>38.5</v>
      </c>
      <c r="F648" s="39">
        <f>F647</f>
        <v>38.5</v>
      </c>
      <c r="G648" s="39">
        <f>G647</f>
        <v>38.5</v>
      </c>
      <c r="H648" s="39">
        <f>H647</f>
        <v>38.5</v>
      </c>
      <c r="I648" s="51">
        <v>0</v>
      </c>
      <c r="J648" s="37">
        <f>G648/E648*100</f>
        <v>100</v>
      </c>
      <c r="K648" s="37">
        <f>G648/F648*100</f>
        <v>100</v>
      </c>
    </row>
    <row r="649" spans="1:11" ht="56.25" x14ac:dyDescent="0.3">
      <c r="A649" s="160"/>
      <c r="B649" s="154"/>
      <c r="C649" s="38" t="s">
        <v>33</v>
      </c>
      <c r="D649" s="39">
        <v>311.5</v>
      </c>
      <c r="E649" s="39">
        <v>311.5</v>
      </c>
      <c r="F649" s="51">
        <v>311.5</v>
      </c>
      <c r="G649" s="51">
        <v>311.5</v>
      </c>
      <c r="H649" s="51">
        <v>311.5</v>
      </c>
      <c r="I649" s="51">
        <v>0</v>
      </c>
      <c r="J649" s="37">
        <f>G649/E649*100</f>
        <v>100</v>
      </c>
      <c r="K649" s="37">
        <f>G649/F649*100</f>
        <v>100</v>
      </c>
    </row>
    <row r="650" spans="1:11" ht="93.75" x14ac:dyDescent="0.3">
      <c r="A650" s="160"/>
      <c r="B650" s="154"/>
      <c r="C650" s="40" t="s">
        <v>138</v>
      </c>
      <c r="D650" s="39">
        <f t="shared" ref="D650:I650" si="45">D649</f>
        <v>311.5</v>
      </c>
      <c r="E650" s="39">
        <f t="shared" si="45"/>
        <v>311.5</v>
      </c>
      <c r="F650" s="39">
        <f t="shared" si="45"/>
        <v>311.5</v>
      </c>
      <c r="G650" s="39">
        <f t="shared" si="45"/>
        <v>311.5</v>
      </c>
      <c r="H650" s="39">
        <f t="shared" si="45"/>
        <v>311.5</v>
      </c>
      <c r="I650" s="39">
        <f t="shared" si="45"/>
        <v>0</v>
      </c>
      <c r="J650" s="37">
        <f>G650/E650*100</f>
        <v>100</v>
      </c>
      <c r="K650" s="37">
        <f>G650/F650*100</f>
        <v>100</v>
      </c>
    </row>
    <row r="651" spans="1:11" ht="37.5" x14ac:dyDescent="0.3">
      <c r="A651" s="160"/>
      <c r="B651" s="154"/>
      <c r="C651" s="38" t="s">
        <v>20</v>
      </c>
      <c r="D651" s="39">
        <v>0</v>
      </c>
      <c r="E651" s="39">
        <v>0</v>
      </c>
      <c r="F651" s="51">
        <v>0</v>
      </c>
      <c r="G651" s="51">
        <v>0</v>
      </c>
      <c r="H651" s="51">
        <v>0</v>
      </c>
      <c r="I651" s="51">
        <v>0</v>
      </c>
      <c r="J651" s="37">
        <v>0</v>
      </c>
      <c r="K651" s="51">
        <v>0</v>
      </c>
    </row>
    <row r="652" spans="1:11" ht="56.25" x14ac:dyDescent="0.3">
      <c r="A652" s="161"/>
      <c r="B652" s="155"/>
      <c r="C652" s="38" t="s">
        <v>21</v>
      </c>
      <c r="D652" s="39">
        <v>0</v>
      </c>
      <c r="E652" s="39">
        <v>0</v>
      </c>
      <c r="F652" s="51">
        <v>0</v>
      </c>
      <c r="G652" s="51">
        <v>0</v>
      </c>
      <c r="H652" s="51">
        <v>0</v>
      </c>
      <c r="I652" s="51">
        <v>0</v>
      </c>
      <c r="J652" s="37">
        <v>0</v>
      </c>
      <c r="K652" s="51">
        <v>0</v>
      </c>
    </row>
    <row r="653" spans="1:11" x14ac:dyDescent="0.3">
      <c r="A653" s="159" t="s">
        <v>229</v>
      </c>
      <c r="B653" s="153" t="s">
        <v>168</v>
      </c>
      <c r="C653" s="35" t="s">
        <v>136</v>
      </c>
      <c r="D653" s="36">
        <f>D654+D656+D658+D659</f>
        <v>250</v>
      </c>
      <c r="E653" s="36">
        <f>E654+E656+E658+E659</f>
        <v>250</v>
      </c>
      <c r="F653" s="36">
        <f>F654+F656+F658+F659</f>
        <v>250</v>
      </c>
      <c r="G653" s="36">
        <f>G654+G656+G658+G659</f>
        <v>250</v>
      </c>
      <c r="H653" s="36">
        <f>H654+H656+H658+H659</f>
        <v>250</v>
      </c>
      <c r="I653" s="37">
        <f>G653/D653*100</f>
        <v>100</v>
      </c>
      <c r="J653" s="37">
        <f>G653/E653*100</f>
        <v>100</v>
      </c>
      <c r="K653" s="37">
        <f>G653/F653*100</f>
        <v>100</v>
      </c>
    </row>
    <row r="654" spans="1:11" x14ac:dyDescent="0.3">
      <c r="A654" s="160"/>
      <c r="B654" s="154"/>
      <c r="C654" s="38" t="s">
        <v>18</v>
      </c>
      <c r="D654" s="39">
        <v>27.5</v>
      </c>
      <c r="E654" s="39">
        <v>27.5</v>
      </c>
      <c r="F654" s="51">
        <v>27.5</v>
      </c>
      <c r="G654" s="51">
        <v>27.5</v>
      </c>
      <c r="H654" s="51">
        <v>27.5</v>
      </c>
      <c r="I654" s="37">
        <f>G654/D654*100</f>
        <v>100</v>
      </c>
      <c r="J654" s="37">
        <f>G654/E654*100</f>
        <v>100</v>
      </c>
      <c r="K654" s="37">
        <f>G654/F654*100</f>
        <v>100</v>
      </c>
    </row>
    <row r="655" spans="1:11" ht="75" x14ac:dyDescent="0.3">
      <c r="A655" s="160"/>
      <c r="B655" s="154"/>
      <c r="C655" s="40" t="s">
        <v>137</v>
      </c>
      <c r="D655" s="39">
        <f>D654</f>
        <v>27.5</v>
      </c>
      <c r="E655" s="39">
        <f>E654</f>
        <v>27.5</v>
      </c>
      <c r="F655" s="39">
        <f>F654</f>
        <v>27.5</v>
      </c>
      <c r="G655" s="39">
        <f>G654</f>
        <v>27.5</v>
      </c>
      <c r="H655" s="39">
        <f>H654</f>
        <v>27.5</v>
      </c>
      <c r="I655" s="37">
        <f>G655/D655*100</f>
        <v>100</v>
      </c>
      <c r="J655" s="51">
        <v>0</v>
      </c>
      <c r="K655" s="37">
        <f>G655/F655*100</f>
        <v>100</v>
      </c>
    </row>
    <row r="656" spans="1:11" ht="56.25" x14ac:dyDescent="0.3">
      <c r="A656" s="160"/>
      <c r="B656" s="154"/>
      <c r="C656" s="38" t="s">
        <v>33</v>
      </c>
      <c r="D656" s="39">
        <v>222.5</v>
      </c>
      <c r="E656" s="39">
        <v>222.5</v>
      </c>
      <c r="F656" s="51">
        <v>222.5</v>
      </c>
      <c r="G656" s="51">
        <v>222.5</v>
      </c>
      <c r="H656" s="51">
        <v>222.5</v>
      </c>
      <c r="I656" s="37">
        <f>G656/D656*100</f>
        <v>100</v>
      </c>
      <c r="J656" s="37">
        <f>H656/E656*100</f>
        <v>100</v>
      </c>
      <c r="K656" s="37">
        <f>G656/F656*100</f>
        <v>100</v>
      </c>
    </row>
    <row r="657" spans="1:11" ht="93.75" x14ac:dyDescent="0.3">
      <c r="A657" s="160"/>
      <c r="B657" s="154"/>
      <c r="C657" s="40" t="s">
        <v>138</v>
      </c>
      <c r="D657" s="39">
        <f t="shared" ref="D657:I657" si="46">D656</f>
        <v>222.5</v>
      </c>
      <c r="E657" s="39">
        <f t="shared" si="46"/>
        <v>222.5</v>
      </c>
      <c r="F657" s="39">
        <f t="shared" si="46"/>
        <v>222.5</v>
      </c>
      <c r="G657" s="39">
        <f t="shared" si="46"/>
        <v>222.5</v>
      </c>
      <c r="H657" s="39">
        <f t="shared" si="46"/>
        <v>222.5</v>
      </c>
      <c r="I657" s="39">
        <f t="shared" si="46"/>
        <v>100</v>
      </c>
      <c r="J657" s="37">
        <f>H657/E657*100</f>
        <v>100</v>
      </c>
      <c r="K657" s="37">
        <f>G657/F657*100</f>
        <v>100</v>
      </c>
    </row>
    <row r="658" spans="1:11" ht="37.5" x14ac:dyDescent="0.3">
      <c r="A658" s="160"/>
      <c r="B658" s="154"/>
      <c r="C658" s="38" t="s">
        <v>20</v>
      </c>
      <c r="D658" s="39">
        <v>0</v>
      </c>
      <c r="E658" s="39">
        <v>0</v>
      </c>
      <c r="F658" s="51">
        <v>0</v>
      </c>
      <c r="G658" s="51">
        <v>0</v>
      </c>
      <c r="H658" s="51">
        <v>0</v>
      </c>
      <c r="I658" s="51">
        <v>0</v>
      </c>
      <c r="J658" s="51">
        <v>0</v>
      </c>
      <c r="K658" s="51">
        <v>0</v>
      </c>
    </row>
    <row r="659" spans="1:11" ht="56.25" x14ac:dyDescent="0.3">
      <c r="A659" s="161"/>
      <c r="B659" s="155"/>
      <c r="C659" s="38" t="s">
        <v>21</v>
      </c>
      <c r="D659" s="39">
        <v>0</v>
      </c>
      <c r="E659" s="39">
        <v>0</v>
      </c>
      <c r="F659" s="51">
        <v>0</v>
      </c>
      <c r="G659" s="51">
        <v>0</v>
      </c>
      <c r="H659" s="51">
        <v>0</v>
      </c>
      <c r="I659" s="51">
        <v>0</v>
      </c>
      <c r="J659" s="51">
        <v>0</v>
      </c>
      <c r="K659" s="51">
        <v>0</v>
      </c>
    </row>
    <row r="660" spans="1:11" x14ac:dyDescent="0.3">
      <c r="A660" s="159" t="s">
        <v>230</v>
      </c>
      <c r="B660" s="153" t="s">
        <v>168</v>
      </c>
      <c r="C660" s="35" t="s">
        <v>136</v>
      </c>
      <c r="D660" s="36">
        <f>D661+D663+D665+D666</f>
        <v>900</v>
      </c>
      <c r="E660" s="36">
        <f>E661+E663+E665+E666</f>
        <v>900</v>
      </c>
      <c r="F660" s="36">
        <f>F661+F663+F665+F666</f>
        <v>900</v>
      </c>
      <c r="G660" s="36">
        <f>G661+G663+G665+G666</f>
        <v>900</v>
      </c>
      <c r="H660" s="36">
        <f>H661+H663+H665+H666</f>
        <v>900</v>
      </c>
      <c r="I660" s="37">
        <f>G660/D660*100</f>
        <v>100</v>
      </c>
      <c r="J660" s="37">
        <f>G660/E660*100</f>
        <v>100</v>
      </c>
      <c r="K660" s="37">
        <f>G660/F660*100</f>
        <v>100</v>
      </c>
    </row>
    <row r="661" spans="1:11" x14ac:dyDescent="0.3">
      <c r="A661" s="160"/>
      <c r="B661" s="154"/>
      <c r="C661" s="38" t="s">
        <v>18</v>
      </c>
      <c r="D661" s="39">
        <v>99</v>
      </c>
      <c r="E661" s="39">
        <v>99</v>
      </c>
      <c r="F661" s="51">
        <v>99</v>
      </c>
      <c r="G661" s="51">
        <v>99</v>
      </c>
      <c r="H661" s="51">
        <v>99</v>
      </c>
      <c r="I661" s="37">
        <f>G661/D661*100</f>
        <v>100</v>
      </c>
      <c r="J661" s="37">
        <f>G661/E661*100</f>
        <v>100</v>
      </c>
      <c r="K661" s="37">
        <f>G661/F661*100</f>
        <v>100</v>
      </c>
    </row>
    <row r="662" spans="1:11" ht="75" x14ac:dyDescent="0.3">
      <c r="A662" s="160"/>
      <c r="B662" s="154"/>
      <c r="C662" s="40" t="s">
        <v>137</v>
      </c>
      <c r="D662" s="39">
        <f>D661</f>
        <v>99</v>
      </c>
      <c r="E662" s="39">
        <f>E661</f>
        <v>99</v>
      </c>
      <c r="F662" s="39">
        <f>F661</f>
        <v>99</v>
      </c>
      <c r="G662" s="39">
        <f>G661</f>
        <v>99</v>
      </c>
      <c r="H662" s="39">
        <f>H661</f>
        <v>99</v>
      </c>
      <c r="I662" s="37">
        <f>G662/D662*100</f>
        <v>100</v>
      </c>
      <c r="J662" s="37">
        <f>G662/E662*100</f>
        <v>100</v>
      </c>
      <c r="K662" s="37">
        <f>G662/F662*100</f>
        <v>100</v>
      </c>
    </row>
    <row r="663" spans="1:11" ht="56.25" x14ac:dyDescent="0.3">
      <c r="A663" s="160"/>
      <c r="B663" s="154"/>
      <c r="C663" s="38" t="s">
        <v>33</v>
      </c>
      <c r="D663" s="39">
        <v>801</v>
      </c>
      <c r="E663" s="39">
        <v>801</v>
      </c>
      <c r="F663" s="51">
        <v>801</v>
      </c>
      <c r="G663" s="51">
        <v>801</v>
      </c>
      <c r="H663" s="51">
        <v>801</v>
      </c>
      <c r="I663" s="37">
        <f>G663/D663*100</f>
        <v>100</v>
      </c>
      <c r="J663" s="37">
        <f>G663/E663*100</f>
        <v>100</v>
      </c>
      <c r="K663" s="37">
        <f>G663/F663*100</f>
        <v>100</v>
      </c>
    </row>
    <row r="664" spans="1:11" ht="93.75" x14ac:dyDescent="0.3">
      <c r="A664" s="160"/>
      <c r="B664" s="154"/>
      <c r="C664" s="40" t="s">
        <v>138</v>
      </c>
      <c r="D664" s="39">
        <f>D663</f>
        <v>801</v>
      </c>
      <c r="E664" s="39">
        <f>E663</f>
        <v>801</v>
      </c>
      <c r="F664" s="39">
        <f>F663</f>
        <v>801</v>
      </c>
      <c r="G664" s="39">
        <f>G663</f>
        <v>801</v>
      </c>
      <c r="H664" s="39">
        <f>H663</f>
        <v>801</v>
      </c>
      <c r="I664" s="37">
        <f>G664/D664*100</f>
        <v>100</v>
      </c>
      <c r="J664" s="37">
        <f>G664/E664*100</f>
        <v>100</v>
      </c>
      <c r="K664" s="37">
        <f>G664/F664*100</f>
        <v>100</v>
      </c>
    </row>
    <row r="665" spans="1:11" ht="37.5" x14ac:dyDescent="0.3">
      <c r="A665" s="160"/>
      <c r="B665" s="154"/>
      <c r="C665" s="38" t="s">
        <v>20</v>
      </c>
      <c r="D665" s="39">
        <v>0</v>
      </c>
      <c r="E665" s="39">
        <v>0</v>
      </c>
      <c r="F665" s="51">
        <v>0</v>
      </c>
      <c r="G665" s="51">
        <v>0</v>
      </c>
      <c r="H665" s="51">
        <v>0</v>
      </c>
      <c r="I665" s="51">
        <v>0</v>
      </c>
      <c r="J665" s="51">
        <v>0</v>
      </c>
      <c r="K665" s="51">
        <v>0</v>
      </c>
    </row>
    <row r="666" spans="1:11" ht="56.25" x14ac:dyDescent="0.3">
      <c r="A666" s="161"/>
      <c r="B666" s="155"/>
      <c r="C666" s="38" t="s">
        <v>21</v>
      </c>
      <c r="D666" s="39">
        <v>0</v>
      </c>
      <c r="E666" s="39">
        <v>0</v>
      </c>
      <c r="F666" s="51">
        <v>0</v>
      </c>
      <c r="G666" s="51">
        <v>0</v>
      </c>
      <c r="H666" s="51">
        <v>0</v>
      </c>
      <c r="I666" s="51">
        <v>0</v>
      </c>
      <c r="J666" s="51">
        <v>0</v>
      </c>
      <c r="K666" s="51">
        <v>0</v>
      </c>
    </row>
    <row r="667" spans="1:11" x14ac:dyDescent="0.3">
      <c r="A667" s="159" t="s">
        <v>231</v>
      </c>
      <c r="B667" s="153" t="s">
        <v>168</v>
      </c>
      <c r="C667" s="35" t="s">
        <v>136</v>
      </c>
      <c r="D667" s="36">
        <f>D668+D670+D672+D673</f>
        <v>425.1</v>
      </c>
      <c r="E667" s="36">
        <f>E668+E670+E672+E673</f>
        <v>425.1</v>
      </c>
      <c r="F667" s="36">
        <f>F668+F670+F672+F673</f>
        <v>425.1</v>
      </c>
      <c r="G667" s="36">
        <f>G668+G670+G672+G673</f>
        <v>425.1</v>
      </c>
      <c r="H667" s="36">
        <f>H668+H670+H672+H673</f>
        <v>425.1</v>
      </c>
      <c r="I667" s="37">
        <f>G667/D667*100</f>
        <v>100</v>
      </c>
      <c r="J667" s="37">
        <f>G667/E667*100</f>
        <v>100</v>
      </c>
      <c r="K667" s="37">
        <f>G667/F667*100</f>
        <v>100</v>
      </c>
    </row>
    <row r="668" spans="1:11" x14ac:dyDescent="0.3">
      <c r="A668" s="160"/>
      <c r="B668" s="154"/>
      <c r="C668" s="38" t="s">
        <v>18</v>
      </c>
      <c r="D668" s="39">
        <v>46.8</v>
      </c>
      <c r="E668" s="39">
        <v>46.8</v>
      </c>
      <c r="F668" s="51">
        <v>46.8</v>
      </c>
      <c r="G668" s="51">
        <v>46.8</v>
      </c>
      <c r="H668" s="51">
        <v>46.8</v>
      </c>
      <c r="I668" s="37">
        <f>G668/D668*100</f>
        <v>100</v>
      </c>
      <c r="J668" s="37">
        <f>G668/E668*100</f>
        <v>100</v>
      </c>
      <c r="K668" s="37">
        <f>G668/F668*100</f>
        <v>100</v>
      </c>
    </row>
    <row r="669" spans="1:11" ht="75" x14ac:dyDescent="0.3">
      <c r="A669" s="160"/>
      <c r="B669" s="154"/>
      <c r="C669" s="40" t="s">
        <v>137</v>
      </c>
      <c r="D669" s="39">
        <f>D668</f>
        <v>46.8</v>
      </c>
      <c r="E669" s="39">
        <f>E668</f>
        <v>46.8</v>
      </c>
      <c r="F669" s="39">
        <f>F668</f>
        <v>46.8</v>
      </c>
      <c r="G669" s="39">
        <f>G668</f>
        <v>46.8</v>
      </c>
      <c r="H669" s="39">
        <f>H668</f>
        <v>46.8</v>
      </c>
      <c r="I669" s="37">
        <f>G669/D669*100</f>
        <v>100</v>
      </c>
      <c r="J669" s="37">
        <f>G669/E669*100</f>
        <v>100</v>
      </c>
      <c r="K669" s="37">
        <f>G669/F669*100</f>
        <v>100</v>
      </c>
    </row>
    <row r="670" spans="1:11" ht="56.25" x14ac:dyDescent="0.3">
      <c r="A670" s="160"/>
      <c r="B670" s="154"/>
      <c r="C670" s="38" t="s">
        <v>33</v>
      </c>
      <c r="D670" s="39">
        <v>378.3</v>
      </c>
      <c r="E670" s="39">
        <v>378.3</v>
      </c>
      <c r="F670" s="51">
        <v>378.3</v>
      </c>
      <c r="G670" s="51">
        <v>378.3</v>
      </c>
      <c r="H670" s="51">
        <v>378.3</v>
      </c>
      <c r="I670" s="37">
        <f>G670/D670*100</f>
        <v>100</v>
      </c>
      <c r="J670" s="37">
        <f>G670/E670*100</f>
        <v>100</v>
      </c>
      <c r="K670" s="37">
        <f>G670/F670*100</f>
        <v>100</v>
      </c>
    </row>
    <row r="671" spans="1:11" ht="93.75" x14ac:dyDescent="0.3">
      <c r="A671" s="160"/>
      <c r="B671" s="154"/>
      <c r="C671" s="40" t="s">
        <v>138</v>
      </c>
      <c r="D671" s="39">
        <f>D670</f>
        <v>378.3</v>
      </c>
      <c r="E671" s="39">
        <f>E670</f>
        <v>378.3</v>
      </c>
      <c r="F671" s="39">
        <f>F670</f>
        <v>378.3</v>
      </c>
      <c r="G671" s="39">
        <f>G670</f>
        <v>378.3</v>
      </c>
      <c r="H671" s="39">
        <f>H670</f>
        <v>378.3</v>
      </c>
      <c r="I671" s="37">
        <f>G671/D671*100</f>
        <v>100</v>
      </c>
      <c r="J671" s="37">
        <f>G671/E671*100</f>
        <v>100</v>
      </c>
      <c r="K671" s="37">
        <f>G671/F671*100</f>
        <v>100</v>
      </c>
    </row>
    <row r="672" spans="1:11" ht="37.5" x14ac:dyDescent="0.3">
      <c r="A672" s="160"/>
      <c r="B672" s="154"/>
      <c r="C672" s="38" t="s">
        <v>20</v>
      </c>
      <c r="D672" s="39">
        <v>0</v>
      </c>
      <c r="E672" s="39">
        <v>0</v>
      </c>
      <c r="F672" s="51">
        <v>0</v>
      </c>
      <c r="G672" s="51">
        <v>0</v>
      </c>
      <c r="H672" s="51">
        <v>0</v>
      </c>
      <c r="I672" s="51">
        <v>0</v>
      </c>
      <c r="J672" s="51">
        <v>0</v>
      </c>
      <c r="K672" s="51">
        <v>0</v>
      </c>
    </row>
    <row r="673" spans="1:11" ht="56.25" x14ac:dyDescent="0.3">
      <c r="A673" s="161"/>
      <c r="B673" s="155"/>
      <c r="C673" s="38" t="s">
        <v>21</v>
      </c>
      <c r="D673" s="39">
        <v>0</v>
      </c>
      <c r="E673" s="39">
        <v>0</v>
      </c>
      <c r="F673" s="51">
        <v>0</v>
      </c>
      <c r="G673" s="51">
        <v>0</v>
      </c>
      <c r="H673" s="51">
        <v>0</v>
      </c>
      <c r="I673" s="51">
        <v>0</v>
      </c>
      <c r="J673" s="51">
        <v>0</v>
      </c>
      <c r="K673" s="51">
        <v>0</v>
      </c>
    </row>
    <row r="674" spans="1:11" x14ac:dyDescent="0.3">
      <c r="A674" s="159" t="s">
        <v>232</v>
      </c>
      <c r="B674" s="153" t="s">
        <v>168</v>
      </c>
      <c r="C674" s="35" t="s">
        <v>136</v>
      </c>
      <c r="D674" s="36">
        <f>D675+D677+D679+D680</f>
        <v>350</v>
      </c>
      <c r="E674" s="36">
        <f>E675+E677+E679+E680</f>
        <v>350</v>
      </c>
      <c r="F674" s="36">
        <f>F675+F677+F679+F680</f>
        <v>350</v>
      </c>
      <c r="G674" s="36">
        <f>G675+G677+G679+G680</f>
        <v>350</v>
      </c>
      <c r="H674" s="36">
        <f>H675+H677+H679+H680</f>
        <v>350</v>
      </c>
      <c r="I674" s="37">
        <f>G674/D674*100</f>
        <v>100</v>
      </c>
      <c r="J674" s="37">
        <f>G674/E674*100</f>
        <v>100</v>
      </c>
      <c r="K674" s="37">
        <f>G674/F674*100</f>
        <v>100</v>
      </c>
    </row>
    <row r="675" spans="1:11" x14ac:dyDescent="0.3">
      <c r="A675" s="160"/>
      <c r="B675" s="154"/>
      <c r="C675" s="38" t="s">
        <v>18</v>
      </c>
      <c r="D675" s="39">
        <v>38.5</v>
      </c>
      <c r="E675" s="39">
        <v>38.5</v>
      </c>
      <c r="F675" s="51">
        <v>38.5</v>
      </c>
      <c r="G675" s="51">
        <v>38.5</v>
      </c>
      <c r="H675" s="51">
        <v>38.5</v>
      </c>
      <c r="I675" s="37">
        <f>G675/D675*100</f>
        <v>100</v>
      </c>
      <c r="J675" s="37">
        <f>G675/E675*100</f>
        <v>100</v>
      </c>
      <c r="K675" s="37">
        <f>G675/F675*100</f>
        <v>100</v>
      </c>
    </row>
    <row r="676" spans="1:11" ht="75" x14ac:dyDescent="0.3">
      <c r="A676" s="160"/>
      <c r="B676" s="154"/>
      <c r="C676" s="40" t="s">
        <v>137</v>
      </c>
      <c r="D676" s="39">
        <f>D675</f>
        <v>38.5</v>
      </c>
      <c r="E676" s="39">
        <f>E675</f>
        <v>38.5</v>
      </c>
      <c r="F676" s="39">
        <f>F675</f>
        <v>38.5</v>
      </c>
      <c r="G676" s="39">
        <f>G675</f>
        <v>38.5</v>
      </c>
      <c r="H676" s="39">
        <f>H675</f>
        <v>38.5</v>
      </c>
      <c r="I676" s="37">
        <f t="shared" ref="I676:J678" si="47">G676/D676*100</f>
        <v>100</v>
      </c>
      <c r="J676" s="37">
        <f t="shared" si="47"/>
        <v>100</v>
      </c>
      <c r="K676" s="37">
        <f>G676/F676*100</f>
        <v>100</v>
      </c>
    </row>
    <row r="677" spans="1:11" ht="56.25" x14ac:dyDescent="0.3">
      <c r="A677" s="160"/>
      <c r="B677" s="154"/>
      <c r="C677" s="38" t="s">
        <v>33</v>
      </c>
      <c r="D677" s="39">
        <v>311.5</v>
      </c>
      <c r="E677" s="39">
        <v>311.5</v>
      </c>
      <c r="F677" s="51">
        <v>311.5</v>
      </c>
      <c r="G677" s="51">
        <v>311.5</v>
      </c>
      <c r="H677" s="51">
        <v>311.5</v>
      </c>
      <c r="I677" s="37">
        <f t="shared" si="47"/>
        <v>100</v>
      </c>
      <c r="J677" s="37">
        <f t="shared" si="47"/>
        <v>100</v>
      </c>
      <c r="K677" s="37">
        <f>G677/F677*100</f>
        <v>100</v>
      </c>
    </row>
    <row r="678" spans="1:11" ht="93.75" x14ac:dyDescent="0.3">
      <c r="A678" s="160"/>
      <c r="B678" s="154"/>
      <c r="C678" s="40" t="s">
        <v>138</v>
      </c>
      <c r="D678" s="39">
        <f>D677</f>
        <v>311.5</v>
      </c>
      <c r="E678" s="39">
        <f>E677</f>
        <v>311.5</v>
      </c>
      <c r="F678" s="39">
        <f>F677</f>
        <v>311.5</v>
      </c>
      <c r="G678" s="39">
        <f>G677</f>
        <v>311.5</v>
      </c>
      <c r="H678" s="39">
        <f>H677</f>
        <v>311.5</v>
      </c>
      <c r="I678" s="37">
        <f t="shared" si="47"/>
        <v>100</v>
      </c>
      <c r="J678" s="37">
        <f t="shared" si="47"/>
        <v>100</v>
      </c>
      <c r="K678" s="37">
        <f>G678/F678*100</f>
        <v>100</v>
      </c>
    </row>
    <row r="679" spans="1:11" ht="37.5" x14ac:dyDescent="0.3">
      <c r="A679" s="160"/>
      <c r="B679" s="154"/>
      <c r="C679" s="38" t="s">
        <v>20</v>
      </c>
      <c r="D679" s="39">
        <v>0</v>
      </c>
      <c r="E679" s="39">
        <v>0</v>
      </c>
      <c r="F679" s="51">
        <v>0</v>
      </c>
      <c r="G679" s="51">
        <v>0</v>
      </c>
      <c r="H679" s="51">
        <v>0</v>
      </c>
      <c r="I679" s="51">
        <v>0</v>
      </c>
      <c r="J679" s="51">
        <v>0</v>
      </c>
      <c r="K679" s="51">
        <v>0</v>
      </c>
    </row>
    <row r="680" spans="1:11" ht="56.25" x14ac:dyDescent="0.3">
      <c r="A680" s="161"/>
      <c r="B680" s="155"/>
      <c r="C680" s="38" t="s">
        <v>21</v>
      </c>
      <c r="D680" s="39">
        <v>0</v>
      </c>
      <c r="E680" s="39">
        <v>0</v>
      </c>
      <c r="F680" s="51">
        <v>0</v>
      </c>
      <c r="G680" s="51">
        <v>0</v>
      </c>
      <c r="H680" s="51">
        <v>0</v>
      </c>
      <c r="I680" s="51">
        <v>0</v>
      </c>
      <c r="J680" s="51">
        <v>0</v>
      </c>
      <c r="K680" s="51">
        <v>0</v>
      </c>
    </row>
    <row r="681" spans="1:11" x14ac:dyDescent="0.3">
      <c r="A681" s="159" t="s">
        <v>233</v>
      </c>
      <c r="B681" s="153" t="s">
        <v>168</v>
      </c>
      <c r="C681" s="35" t="s">
        <v>136</v>
      </c>
      <c r="D681" s="36">
        <f>D682+D684+D686+D687</f>
        <v>224.89999999999998</v>
      </c>
      <c r="E681" s="36">
        <f>E682+E684+E686+E687</f>
        <v>224.89999999999998</v>
      </c>
      <c r="F681" s="36">
        <f>F682+F684+F686+F687</f>
        <v>224.89999999999998</v>
      </c>
      <c r="G681" s="36">
        <f>G682+G684+G686+G687</f>
        <v>224.89999999999998</v>
      </c>
      <c r="H681" s="36">
        <f>H682+H684+H686+H687</f>
        <v>224.89999999999998</v>
      </c>
      <c r="I681" s="37">
        <f>G681/D681*100</f>
        <v>100</v>
      </c>
      <c r="J681" s="37">
        <f>G681/E681*100</f>
        <v>100</v>
      </c>
      <c r="K681" s="37">
        <f>G681/F681*100</f>
        <v>100</v>
      </c>
    </row>
    <row r="682" spans="1:11" x14ac:dyDescent="0.3">
      <c r="A682" s="160"/>
      <c r="B682" s="154"/>
      <c r="C682" s="38" t="s">
        <v>18</v>
      </c>
      <c r="D682" s="39">
        <v>24.7</v>
      </c>
      <c r="E682" s="39">
        <v>24.7</v>
      </c>
      <c r="F682" s="51">
        <v>24.7</v>
      </c>
      <c r="G682" s="51">
        <v>24.7</v>
      </c>
      <c r="H682" s="51">
        <v>24.7</v>
      </c>
      <c r="I682" s="37">
        <f>G682/D682*100</f>
        <v>100</v>
      </c>
      <c r="J682" s="37">
        <f>G682/E682*100</f>
        <v>100</v>
      </c>
      <c r="K682" s="37">
        <f>G682/F682*100</f>
        <v>100</v>
      </c>
    </row>
    <row r="683" spans="1:11" ht="75" x14ac:dyDescent="0.3">
      <c r="A683" s="160"/>
      <c r="B683" s="154"/>
      <c r="C683" s="40" t="s">
        <v>137</v>
      </c>
      <c r="D683" s="39">
        <f>D682</f>
        <v>24.7</v>
      </c>
      <c r="E683" s="39">
        <f>E682</f>
        <v>24.7</v>
      </c>
      <c r="F683" s="39">
        <f>F682</f>
        <v>24.7</v>
      </c>
      <c r="G683" s="39">
        <f>G682</f>
        <v>24.7</v>
      </c>
      <c r="H683" s="39">
        <f>H682</f>
        <v>24.7</v>
      </c>
      <c r="I683" s="37">
        <f>G683/D683*100</f>
        <v>100</v>
      </c>
      <c r="J683" s="37">
        <f>G683/E683*100</f>
        <v>100</v>
      </c>
      <c r="K683" s="37">
        <f>G683/F683*100</f>
        <v>100</v>
      </c>
    </row>
    <row r="684" spans="1:11" ht="56.25" x14ac:dyDescent="0.3">
      <c r="A684" s="160"/>
      <c r="B684" s="154"/>
      <c r="C684" s="38" t="s">
        <v>33</v>
      </c>
      <c r="D684" s="39">
        <v>200.2</v>
      </c>
      <c r="E684" s="39">
        <v>200.2</v>
      </c>
      <c r="F684" s="51">
        <v>200.2</v>
      </c>
      <c r="G684" s="51">
        <v>200.2</v>
      </c>
      <c r="H684" s="51">
        <v>200.2</v>
      </c>
      <c r="I684" s="37">
        <f>G684/D684*100</f>
        <v>100</v>
      </c>
      <c r="J684" s="37">
        <f>G684/E684*100</f>
        <v>100</v>
      </c>
      <c r="K684" s="37">
        <f>G684/F684*100</f>
        <v>100</v>
      </c>
    </row>
    <row r="685" spans="1:11" ht="93.75" x14ac:dyDescent="0.3">
      <c r="A685" s="160"/>
      <c r="B685" s="154"/>
      <c r="C685" s="40" t="s">
        <v>138</v>
      </c>
      <c r="D685" s="39">
        <f>D684</f>
        <v>200.2</v>
      </c>
      <c r="E685" s="39">
        <f>E684</f>
        <v>200.2</v>
      </c>
      <c r="F685" s="39">
        <f>F684</f>
        <v>200.2</v>
      </c>
      <c r="G685" s="39">
        <f>G684</f>
        <v>200.2</v>
      </c>
      <c r="H685" s="39">
        <f>H684</f>
        <v>200.2</v>
      </c>
      <c r="I685" s="37">
        <f>G685/D685*100</f>
        <v>100</v>
      </c>
      <c r="J685" s="37">
        <f>G685/E685*100</f>
        <v>100</v>
      </c>
      <c r="K685" s="37">
        <f>G685/F685*100</f>
        <v>100</v>
      </c>
    </row>
    <row r="686" spans="1:11" ht="37.5" x14ac:dyDescent="0.3">
      <c r="A686" s="160"/>
      <c r="B686" s="154"/>
      <c r="C686" s="38" t="s">
        <v>20</v>
      </c>
      <c r="D686" s="39">
        <v>0</v>
      </c>
      <c r="E686" s="39">
        <v>0</v>
      </c>
      <c r="F686" s="51">
        <v>0</v>
      </c>
      <c r="G686" s="51">
        <v>0</v>
      </c>
      <c r="H686" s="51">
        <v>0</v>
      </c>
      <c r="I686" s="51">
        <v>0</v>
      </c>
      <c r="J686" s="51">
        <v>0</v>
      </c>
      <c r="K686" s="51">
        <v>0</v>
      </c>
    </row>
    <row r="687" spans="1:11" ht="56.25" x14ac:dyDescent="0.3">
      <c r="A687" s="161"/>
      <c r="B687" s="155"/>
      <c r="C687" s="38" t="s">
        <v>21</v>
      </c>
      <c r="D687" s="39">
        <v>0</v>
      </c>
      <c r="E687" s="39">
        <v>0</v>
      </c>
      <c r="F687" s="51">
        <v>0</v>
      </c>
      <c r="G687" s="51">
        <v>0</v>
      </c>
      <c r="H687" s="51">
        <v>0</v>
      </c>
      <c r="I687" s="51">
        <v>0</v>
      </c>
      <c r="J687" s="51">
        <v>0</v>
      </c>
      <c r="K687" s="51">
        <v>0</v>
      </c>
    </row>
    <row r="688" spans="1:11" x14ac:dyDescent="0.3">
      <c r="A688" s="159" t="s">
        <v>234</v>
      </c>
      <c r="B688" s="153" t="s">
        <v>168</v>
      </c>
      <c r="C688" s="35" t="s">
        <v>136</v>
      </c>
      <c r="D688" s="36">
        <f>D689+D691+D693+D694</f>
        <v>70</v>
      </c>
      <c r="E688" s="36">
        <f>E689+E691+E693+E694</f>
        <v>70</v>
      </c>
      <c r="F688" s="36">
        <f>F689+F691+F693+F694</f>
        <v>70</v>
      </c>
      <c r="G688" s="36">
        <f>G689+G691+G693+G694</f>
        <v>70</v>
      </c>
      <c r="H688" s="36">
        <f>H689+H691+H693+H694</f>
        <v>70</v>
      </c>
      <c r="I688" s="37">
        <f>G688/D688*100</f>
        <v>100</v>
      </c>
      <c r="J688" s="37">
        <f>G688/E688*100</f>
        <v>100</v>
      </c>
      <c r="K688" s="37">
        <f>G688/F688*100</f>
        <v>100</v>
      </c>
    </row>
    <row r="689" spans="1:11" x14ac:dyDescent="0.3">
      <c r="A689" s="160"/>
      <c r="B689" s="154"/>
      <c r="C689" s="38" t="s">
        <v>18</v>
      </c>
      <c r="D689" s="39">
        <v>7.7</v>
      </c>
      <c r="E689" s="39">
        <v>7.7</v>
      </c>
      <c r="F689" s="51">
        <v>7.7</v>
      </c>
      <c r="G689" s="51">
        <v>7.7</v>
      </c>
      <c r="H689" s="51">
        <v>7.7</v>
      </c>
      <c r="I689" s="37">
        <f>G689/D689*100</f>
        <v>100</v>
      </c>
      <c r="J689" s="37">
        <f>G689/E689*100</f>
        <v>100</v>
      </c>
      <c r="K689" s="37">
        <f>G689/F689*100</f>
        <v>100</v>
      </c>
    </row>
    <row r="690" spans="1:11" ht="75" x14ac:dyDescent="0.3">
      <c r="A690" s="160"/>
      <c r="B690" s="154"/>
      <c r="C690" s="40" t="s">
        <v>137</v>
      </c>
      <c r="D690" s="39">
        <f>D689</f>
        <v>7.7</v>
      </c>
      <c r="E690" s="39">
        <f>E689</f>
        <v>7.7</v>
      </c>
      <c r="F690" s="39">
        <f>F689</f>
        <v>7.7</v>
      </c>
      <c r="G690" s="39">
        <f>G689</f>
        <v>7.7</v>
      </c>
      <c r="H690" s="39">
        <f>H689</f>
        <v>7.7</v>
      </c>
      <c r="I690" s="37">
        <f>G690/D690*100</f>
        <v>100</v>
      </c>
      <c r="J690" s="37">
        <f>G690/E690*100</f>
        <v>100</v>
      </c>
      <c r="K690" s="37">
        <f>G690/F690*100</f>
        <v>100</v>
      </c>
    </row>
    <row r="691" spans="1:11" ht="56.25" x14ac:dyDescent="0.3">
      <c r="A691" s="160"/>
      <c r="B691" s="154"/>
      <c r="C691" s="38" t="s">
        <v>33</v>
      </c>
      <c r="D691" s="39">
        <v>62.3</v>
      </c>
      <c r="E691" s="39">
        <v>62.3</v>
      </c>
      <c r="F691" s="51">
        <v>62.3</v>
      </c>
      <c r="G691" s="51">
        <v>62.3</v>
      </c>
      <c r="H691" s="51">
        <v>62.3</v>
      </c>
      <c r="I691" s="37">
        <f>G691/D691*100</f>
        <v>100</v>
      </c>
      <c r="J691" s="37">
        <f>G691/E691*100</f>
        <v>100</v>
      </c>
      <c r="K691" s="37">
        <f>G691/F691*100</f>
        <v>100</v>
      </c>
    </row>
    <row r="692" spans="1:11" ht="93.75" x14ac:dyDescent="0.3">
      <c r="A692" s="160"/>
      <c r="B692" s="154"/>
      <c r="C692" s="40" t="s">
        <v>138</v>
      </c>
      <c r="D692" s="39">
        <f>D691</f>
        <v>62.3</v>
      </c>
      <c r="E692" s="39">
        <f>E691</f>
        <v>62.3</v>
      </c>
      <c r="F692" s="39">
        <f>F691</f>
        <v>62.3</v>
      </c>
      <c r="G692" s="39">
        <f>G691</f>
        <v>62.3</v>
      </c>
      <c r="H692" s="39">
        <f>H691</f>
        <v>62.3</v>
      </c>
      <c r="I692" s="37">
        <f>G692/D692*100</f>
        <v>100</v>
      </c>
      <c r="J692" s="37">
        <f>G692/E692*100</f>
        <v>100</v>
      </c>
      <c r="K692" s="37">
        <f>G692/F692*100</f>
        <v>100</v>
      </c>
    </row>
    <row r="693" spans="1:11" ht="37.5" x14ac:dyDescent="0.3">
      <c r="A693" s="160"/>
      <c r="B693" s="154"/>
      <c r="C693" s="38" t="s">
        <v>20</v>
      </c>
      <c r="D693" s="39">
        <v>0</v>
      </c>
      <c r="E693" s="39">
        <v>0</v>
      </c>
      <c r="F693" s="51">
        <v>0</v>
      </c>
      <c r="G693" s="51">
        <v>0</v>
      </c>
      <c r="H693" s="51">
        <v>0</v>
      </c>
      <c r="I693" s="51">
        <v>0</v>
      </c>
      <c r="J693" s="51">
        <v>0</v>
      </c>
      <c r="K693" s="51">
        <v>0</v>
      </c>
    </row>
    <row r="694" spans="1:11" ht="56.25" x14ac:dyDescent="0.3">
      <c r="A694" s="161"/>
      <c r="B694" s="155"/>
      <c r="C694" s="38" t="s">
        <v>21</v>
      </c>
      <c r="D694" s="39">
        <v>0</v>
      </c>
      <c r="E694" s="39">
        <v>0</v>
      </c>
      <c r="F694" s="51">
        <v>0</v>
      </c>
      <c r="G694" s="51">
        <v>0</v>
      </c>
      <c r="H694" s="51">
        <v>0</v>
      </c>
      <c r="I694" s="51">
        <v>0</v>
      </c>
      <c r="J694" s="51">
        <v>0</v>
      </c>
      <c r="K694" s="51">
        <v>0</v>
      </c>
    </row>
    <row r="695" spans="1:11" x14ac:dyDescent="0.3">
      <c r="A695" s="159" t="s">
        <v>235</v>
      </c>
      <c r="B695" s="153" t="s">
        <v>168</v>
      </c>
      <c r="C695" s="35" t="s">
        <v>136</v>
      </c>
      <c r="D695" s="36">
        <f>D696+D698+D700+D701</f>
        <v>300</v>
      </c>
      <c r="E695" s="36">
        <f>E696+E698+E700+E701</f>
        <v>300</v>
      </c>
      <c r="F695" s="36">
        <f>F696+F698+F700+F701</f>
        <v>300</v>
      </c>
      <c r="G695" s="36">
        <f>G696+G698+G700+G701</f>
        <v>0</v>
      </c>
      <c r="H695" s="36">
        <f>H696+H698+H700+H701</f>
        <v>0</v>
      </c>
      <c r="I695" s="37">
        <v>0</v>
      </c>
      <c r="J695" s="37">
        <v>0</v>
      </c>
      <c r="K695" s="37">
        <v>0</v>
      </c>
    </row>
    <row r="696" spans="1:11" x14ac:dyDescent="0.3">
      <c r="A696" s="160"/>
      <c r="B696" s="154"/>
      <c r="C696" s="38" t="s">
        <v>18</v>
      </c>
      <c r="D696" s="39">
        <v>300</v>
      </c>
      <c r="E696" s="39">
        <v>300</v>
      </c>
      <c r="F696" s="51">
        <v>300</v>
      </c>
      <c r="G696" s="51">
        <v>0</v>
      </c>
      <c r="H696" s="51">
        <v>0</v>
      </c>
      <c r="I696" s="37">
        <v>0</v>
      </c>
      <c r="J696" s="37">
        <v>0</v>
      </c>
      <c r="K696" s="37">
        <v>0</v>
      </c>
    </row>
    <row r="697" spans="1:11" ht="75" x14ac:dyDescent="0.3">
      <c r="A697" s="160"/>
      <c r="B697" s="154"/>
      <c r="C697" s="40" t="s">
        <v>137</v>
      </c>
      <c r="D697" s="39">
        <v>0</v>
      </c>
      <c r="E697" s="39">
        <v>0</v>
      </c>
      <c r="F697" s="39">
        <v>0</v>
      </c>
      <c r="G697" s="39">
        <f>G696</f>
        <v>0</v>
      </c>
      <c r="H697" s="39">
        <f>H696</f>
        <v>0</v>
      </c>
      <c r="I697" s="51">
        <v>0</v>
      </c>
      <c r="J697" s="51">
        <v>0</v>
      </c>
      <c r="K697" s="51">
        <v>0</v>
      </c>
    </row>
    <row r="698" spans="1:11" ht="56.25" x14ac:dyDescent="0.3">
      <c r="A698" s="160"/>
      <c r="B698" s="154"/>
      <c r="C698" s="38" t="s">
        <v>33</v>
      </c>
      <c r="D698" s="39">
        <v>0</v>
      </c>
      <c r="E698" s="39">
        <v>0</v>
      </c>
      <c r="F698" s="51">
        <v>0</v>
      </c>
      <c r="G698" s="51">
        <v>0</v>
      </c>
      <c r="H698" s="51">
        <v>0</v>
      </c>
      <c r="I698" s="51">
        <v>0</v>
      </c>
      <c r="J698" s="51">
        <v>0</v>
      </c>
      <c r="K698" s="51">
        <v>0</v>
      </c>
    </row>
    <row r="699" spans="1:11" ht="93.75" x14ac:dyDescent="0.3">
      <c r="A699" s="160"/>
      <c r="B699" s="154"/>
      <c r="C699" s="40" t="s">
        <v>138</v>
      </c>
      <c r="D699" s="39">
        <f t="shared" ref="D699:I699" si="48">D698</f>
        <v>0</v>
      </c>
      <c r="E699" s="39">
        <f t="shared" si="48"/>
        <v>0</v>
      </c>
      <c r="F699" s="39">
        <f t="shared" si="48"/>
        <v>0</v>
      </c>
      <c r="G699" s="39">
        <f t="shared" si="48"/>
        <v>0</v>
      </c>
      <c r="H699" s="39">
        <f t="shared" si="48"/>
        <v>0</v>
      </c>
      <c r="I699" s="39">
        <f t="shared" si="48"/>
        <v>0</v>
      </c>
      <c r="J699" s="39">
        <v>0</v>
      </c>
      <c r="K699" s="39">
        <v>0</v>
      </c>
    </row>
    <row r="700" spans="1:11" ht="37.5" x14ac:dyDescent="0.3">
      <c r="A700" s="160"/>
      <c r="B700" s="154"/>
      <c r="C700" s="38" t="s">
        <v>20</v>
      </c>
      <c r="D700" s="39">
        <v>0</v>
      </c>
      <c r="E700" s="39">
        <v>0</v>
      </c>
      <c r="F700" s="51">
        <v>0</v>
      </c>
      <c r="G700" s="51">
        <v>0</v>
      </c>
      <c r="H700" s="51">
        <v>0</v>
      </c>
      <c r="I700" s="51">
        <v>0</v>
      </c>
      <c r="J700" s="51">
        <v>0</v>
      </c>
      <c r="K700" s="51">
        <v>0</v>
      </c>
    </row>
    <row r="701" spans="1:11" ht="56.25" x14ac:dyDescent="0.3">
      <c r="A701" s="161"/>
      <c r="B701" s="155"/>
      <c r="C701" s="38" t="s">
        <v>21</v>
      </c>
      <c r="D701" s="39">
        <v>0</v>
      </c>
      <c r="E701" s="39">
        <v>0</v>
      </c>
      <c r="F701" s="51">
        <v>0</v>
      </c>
      <c r="G701" s="51">
        <v>0</v>
      </c>
      <c r="H701" s="51">
        <v>0</v>
      </c>
      <c r="I701" s="51">
        <v>0</v>
      </c>
      <c r="J701" s="51">
        <v>0</v>
      </c>
      <c r="K701" s="51">
        <v>0</v>
      </c>
    </row>
    <row r="702" spans="1:11" x14ac:dyDescent="0.3">
      <c r="A702" s="201" t="s">
        <v>236</v>
      </c>
      <c r="B702" s="153" t="s">
        <v>168</v>
      </c>
      <c r="C702" s="38" t="s">
        <v>136</v>
      </c>
      <c r="D702" s="36">
        <f>D703+D705+D707+D708</f>
        <v>17901.7</v>
      </c>
      <c r="E702" s="36">
        <f>E703+E705+E707+E708</f>
        <v>17901.7</v>
      </c>
      <c r="F702" s="36">
        <f>F703+F705+F707+F708</f>
        <v>17901.7</v>
      </c>
      <c r="G702" s="36">
        <f>G703+G705+G707+G708</f>
        <v>8524.6</v>
      </c>
      <c r="H702" s="36">
        <f>H703+H705+H707+H708</f>
        <v>8524.6</v>
      </c>
      <c r="I702" s="37">
        <f>G702/D702*100</f>
        <v>47.618941217873164</v>
      </c>
      <c r="J702" s="37">
        <f>G702/E702*100</f>
        <v>47.618941217873164</v>
      </c>
      <c r="K702" s="37">
        <f>G702/F702*100</f>
        <v>47.618941217873164</v>
      </c>
    </row>
    <row r="703" spans="1:11" x14ac:dyDescent="0.3">
      <c r="A703" s="202"/>
      <c r="B703" s="154"/>
      <c r="C703" s="38" t="s">
        <v>18</v>
      </c>
      <c r="D703" s="39">
        <v>17901.7</v>
      </c>
      <c r="E703" s="39">
        <v>17901.7</v>
      </c>
      <c r="F703" s="51">
        <v>17901.7</v>
      </c>
      <c r="G703" s="51">
        <v>8524.6</v>
      </c>
      <c r="H703" s="51">
        <v>8524.6</v>
      </c>
      <c r="I703" s="37">
        <f>G703/D703*100</f>
        <v>47.618941217873164</v>
      </c>
      <c r="J703" s="37">
        <f>G703/E703*100</f>
        <v>47.618941217873164</v>
      </c>
      <c r="K703" s="37">
        <f>G703/F703*100</f>
        <v>47.618941217873164</v>
      </c>
    </row>
    <row r="704" spans="1:11" ht="75" x14ac:dyDescent="0.3">
      <c r="A704" s="202"/>
      <c r="B704" s="154"/>
      <c r="C704" s="40" t="s">
        <v>137</v>
      </c>
      <c r="D704" s="39">
        <v>0</v>
      </c>
      <c r="E704" s="39">
        <v>0</v>
      </c>
      <c r="F704" s="51">
        <v>0</v>
      </c>
      <c r="G704" s="51">
        <v>0</v>
      </c>
      <c r="H704" s="51">
        <v>0</v>
      </c>
      <c r="I704" s="51">
        <v>0</v>
      </c>
      <c r="J704" s="51">
        <v>0</v>
      </c>
      <c r="K704" s="51">
        <v>0</v>
      </c>
    </row>
    <row r="705" spans="1:11" ht="56.25" x14ac:dyDescent="0.3">
      <c r="A705" s="202"/>
      <c r="B705" s="154"/>
      <c r="C705" s="38" t="s">
        <v>33</v>
      </c>
      <c r="D705" s="39">
        <v>0</v>
      </c>
      <c r="E705" s="39">
        <v>0</v>
      </c>
      <c r="F705" s="51">
        <v>0</v>
      </c>
      <c r="G705" s="51">
        <v>0</v>
      </c>
      <c r="H705" s="51">
        <v>0</v>
      </c>
      <c r="I705" s="51">
        <v>0</v>
      </c>
      <c r="J705" s="51">
        <v>0</v>
      </c>
      <c r="K705" s="51">
        <v>0</v>
      </c>
    </row>
    <row r="706" spans="1:11" ht="93.75" x14ac:dyDescent="0.3">
      <c r="A706" s="202"/>
      <c r="B706" s="154"/>
      <c r="C706" s="40" t="s">
        <v>138</v>
      </c>
      <c r="D706" s="39">
        <v>0</v>
      </c>
      <c r="E706" s="39">
        <v>0</v>
      </c>
      <c r="F706" s="39">
        <v>0</v>
      </c>
      <c r="G706" s="39">
        <v>0</v>
      </c>
      <c r="H706" s="39">
        <v>0</v>
      </c>
      <c r="I706" s="39">
        <v>0</v>
      </c>
      <c r="J706" s="39">
        <v>0</v>
      </c>
      <c r="K706" s="39">
        <v>0</v>
      </c>
    </row>
    <row r="707" spans="1:11" ht="37.5" x14ac:dyDescent="0.3">
      <c r="A707" s="202"/>
      <c r="B707" s="154"/>
      <c r="C707" s="38" t="s">
        <v>20</v>
      </c>
      <c r="D707" s="39">
        <v>0</v>
      </c>
      <c r="E707" s="39">
        <v>0</v>
      </c>
      <c r="F707" s="51">
        <v>0</v>
      </c>
      <c r="G707" s="51">
        <v>0</v>
      </c>
      <c r="H707" s="51">
        <v>0</v>
      </c>
      <c r="I707" s="51">
        <v>0</v>
      </c>
      <c r="J707" s="51">
        <v>0</v>
      </c>
      <c r="K707" s="51">
        <v>0</v>
      </c>
    </row>
    <row r="708" spans="1:11" ht="56.25" x14ac:dyDescent="0.3">
      <c r="A708" s="203"/>
      <c r="B708" s="155"/>
      <c r="C708" s="38" t="s">
        <v>21</v>
      </c>
      <c r="D708" s="39">
        <v>0</v>
      </c>
      <c r="E708" s="39">
        <v>0</v>
      </c>
      <c r="F708" s="51">
        <v>0</v>
      </c>
      <c r="G708" s="51">
        <v>0</v>
      </c>
      <c r="H708" s="51">
        <v>0</v>
      </c>
      <c r="I708" s="37">
        <v>0</v>
      </c>
      <c r="J708" s="37">
        <v>0</v>
      </c>
      <c r="K708" s="37">
        <v>0</v>
      </c>
    </row>
    <row r="709" spans="1:11" x14ac:dyDescent="0.3">
      <c r="A709" s="159" t="s">
        <v>237</v>
      </c>
      <c r="B709" s="153" t="s">
        <v>168</v>
      </c>
      <c r="C709" s="35" t="s">
        <v>136</v>
      </c>
      <c r="D709" s="36">
        <f>D710+D712+D714+D715</f>
        <v>690</v>
      </c>
      <c r="E709" s="36">
        <f>E710+E712+E714+E715</f>
        <v>690</v>
      </c>
      <c r="F709" s="36">
        <f>F710+F712+F714+F715</f>
        <v>690</v>
      </c>
      <c r="G709" s="36">
        <f>G710+G712+G714+G715</f>
        <v>0</v>
      </c>
      <c r="H709" s="36">
        <f>H710+H712+H714+H715</f>
        <v>0</v>
      </c>
      <c r="I709" s="37">
        <v>0</v>
      </c>
      <c r="J709" s="37">
        <v>0</v>
      </c>
      <c r="K709" s="37">
        <v>0</v>
      </c>
    </row>
    <row r="710" spans="1:11" x14ac:dyDescent="0.3">
      <c r="A710" s="160"/>
      <c r="B710" s="154"/>
      <c r="C710" s="38" t="s">
        <v>18</v>
      </c>
      <c r="D710" s="39">
        <v>690</v>
      </c>
      <c r="E710" s="39">
        <v>690</v>
      </c>
      <c r="F710" s="51">
        <v>690</v>
      </c>
      <c r="G710" s="51">
        <v>0</v>
      </c>
      <c r="H710" s="51">
        <v>0</v>
      </c>
      <c r="I710" s="37">
        <v>0</v>
      </c>
      <c r="J710" s="37">
        <v>0</v>
      </c>
      <c r="K710" s="37">
        <v>0</v>
      </c>
    </row>
    <row r="711" spans="1:11" ht="75" x14ac:dyDescent="0.3">
      <c r="A711" s="160"/>
      <c r="B711" s="154"/>
      <c r="C711" s="40" t="s">
        <v>137</v>
      </c>
      <c r="D711" s="39">
        <f>D710</f>
        <v>690</v>
      </c>
      <c r="E711" s="39">
        <f>E710</f>
        <v>690</v>
      </c>
      <c r="F711" s="39">
        <f>F710</f>
        <v>690</v>
      </c>
      <c r="G711" s="39">
        <f>G710</f>
        <v>0</v>
      </c>
      <c r="H711" s="39">
        <f>H710</f>
        <v>0</v>
      </c>
      <c r="I711" s="51">
        <v>0</v>
      </c>
      <c r="J711" s="51">
        <v>0</v>
      </c>
      <c r="K711" s="51">
        <v>0</v>
      </c>
    </row>
    <row r="712" spans="1:11" ht="56.25" x14ac:dyDescent="0.3">
      <c r="A712" s="160"/>
      <c r="B712" s="154"/>
      <c r="C712" s="38" t="s">
        <v>33</v>
      </c>
      <c r="D712" s="39">
        <v>0</v>
      </c>
      <c r="E712" s="39">
        <v>0</v>
      </c>
      <c r="F712" s="51">
        <v>0</v>
      </c>
      <c r="G712" s="51">
        <v>0</v>
      </c>
      <c r="H712" s="51">
        <v>0</v>
      </c>
      <c r="I712" s="51">
        <v>0</v>
      </c>
      <c r="J712" s="51">
        <v>0</v>
      </c>
      <c r="K712" s="51">
        <v>0</v>
      </c>
    </row>
    <row r="713" spans="1:11" ht="93.75" x14ac:dyDescent="0.3">
      <c r="A713" s="160"/>
      <c r="B713" s="154"/>
      <c r="C713" s="40" t="s">
        <v>138</v>
      </c>
      <c r="D713" s="39">
        <f t="shared" ref="D713:I713" si="49">D712</f>
        <v>0</v>
      </c>
      <c r="E713" s="39">
        <f t="shared" si="49"/>
        <v>0</v>
      </c>
      <c r="F713" s="39">
        <f t="shared" si="49"/>
        <v>0</v>
      </c>
      <c r="G713" s="39">
        <f t="shared" si="49"/>
        <v>0</v>
      </c>
      <c r="H713" s="39">
        <f t="shared" si="49"/>
        <v>0</v>
      </c>
      <c r="I713" s="39">
        <f t="shared" si="49"/>
        <v>0</v>
      </c>
      <c r="J713" s="39">
        <v>0</v>
      </c>
      <c r="K713" s="39">
        <v>0</v>
      </c>
    </row>
    <row r="714" spans="1:11" ht="37.5" x14ac:dyDescent="0.3">
      <c r="A714" s="160"/>
      <c r="B714" s="154"/>
      <c r="C714" s="38" t="s">
        <v>20</v>
      </c>
      <c r="D714" s="39">
        <v>0</v>
      </c>
      <c r="E714" s="39">
        <v>0</v>
      </c>
      <c r="F714" s="51">
        <v>0</v>
      </c>
      <c r="G714" s="51">
        <v>0</v>
      </c>
      <c r="H714" s="51">
        <v>0</v>
      </c>
      <c r="I714" s="51">
        <v>0</v>
      </c>
      <c r="J714" s="51">
        <v>0</v>
      </c>
      <c r="K714" s="51">
        <v>0</v>
      </c>
    </row>
    <row r="715" spans="1:11" ht="56.25" x14ac:dyDescent="0.3">
      <c r="A715" s="161"/>
      <c r="B715" s="155"/>
      <c r="C715" s="38" t="s">
        <v>21</v>
      </c>
      <c r="D715" s="39">
        <v>0</v>
      </c>
      <c r="E715" s="39">
        <v>0</v>
      </c>
      <c r="F715" s="51">
        <v>0</v>
      </c>
      <c r="G715" s="51">
        <v>0</v>
      </c>
      <c r="H715" s="51">
        <v>0</v>
      </c>
      <c r="I715" s="51">
        <v>0</v>
      </c>
      <c r="J715" s="51">
        <v>0</v>
      </c>
      <c r="K715" s="51">
        <v>0</v>
      </c>
    </row>
    <row r="716" spans="1:11" x14ac:dyDescent="0.3">
      <c r="A716" s="226" t="s">
        <v>238</v>
      </c>
      <c r="B716" s="229"/>
      <c r="C716" s="52" t="s">
        <v>136</v>
      </c>
      <c r="D716" s="39">
        <f t="shared" ref="D716:I716" si="50">D717+D719+D721+D722</f>
        <v>362695.6</v>
      </c>
      <c r="E716" s="39">
        <f t="shared" si="50"/>
        <v>278161.59999999998</v>
      </c>
      <c r="F716" s="39">
        <f t="shared" si="50"/>
        <v>172770.09999999998</v>
      </c>
      <c r="G716" s="39">
        <f t="shared" si="50"/>
        <v>6104.9</v>
      </c>
      <c r="H716" s="39">
        <f t="shared" si="50"/>
        <v>99.1</v>
      </c>
      <c r="I716" s="39">
        <f t="shared" si="50"/>
        <v>4.9332662137595094</v>
      </c>
      <c r="J716" s="37">
        <f t="shared" ref="J716:J721" si="51">G716/E716*100</f>
        <v>2.1947314079297788</v>
      </c>
      <c r="K716" s="37">
        <f t="shared" ref="K716:K721" si="52">G716/F716*100</f>
        <v>3.5335396576143672</v>
      </c>
    </row>
    <row r="717" spans="1:11" x14ac:dyDescent="0.3">
      <c r="A717" s="227"/>
      <c r="B717" s="229"/>
      <c r="C717" s="52" t="s">
        <v>18</v>
      </c>
      <c r="D717" s="39">
        <f>D724+D731+D738</f>
        <v>72993.8</v>
      </c>
      <c r="E717" s="39">
        <f>E724+E731+E738</f>
        <v>71404.899999999994</v>
      </c>
      <c r="F717" s="39">
        <f>F724+F731+F738</f>
        <v>65813.399999999994</v>
      </c>
      <c r="G717" s="39">
        <f>G724+G731+G738</f>
        <v>2234.6</v>
      </c>
      <c r="H717" s="39">
        <f>H724+H731+H738</f>
        <v>99.1</v>
      </c>
      <c r="I717" s="39">
        <f>G717/D717*100</f>
        <v>3.0613558959802063</v>
      </c>
      <c r="J717" s="37">
        <f t="shared" si="51"/>
        <v>3.1294771087138282</v>
      </c>
      <c r="K717" s="37">
        <f t="shared" si="52"/>
        <v>3.39535717650205</v>
      </c>
    </row>
    <row r="718" spans="1:11" ht="75" x14ac:dyDescent="0.3">
      <c r="A718" s="227"/>
      <c r="B718" s="229"/>
      <c r="C718" s="40" t="s">
        <v>137</v>
      </c>
      <c r="D718" s="39">
        <f>D725</f>
        <v>16892.599999999999</v>
      </c>
      <c r="E718" s="39">
        <f>E725</f>
        <v>5803.7</v>
      </c>
      <c r="F718" s="39">
        <f>F725</f>
        <v>16892.5</v>
      </c>
      <c r="G718" s="39">
        <f>G725</f>
        <v>478.3</v>
      </c>
      <c r="H718" s="39">
        <f>H725</f>
        <v>0</v>
      </c>
      <c r="I718" s="39">
        <f>G718/D718*100</f>
        <v>2.8314173069864914</v>
      </c>
      <c r="J718" s="37">
        <f t="shared" si="51"/>
        <v>8.2412943467098589</v>
      </c>
      <c r="K718" s="37">
        <f t="shared" si="52"/>
        <v>2.8314340683735386</v>
      </c>
    </row>
    <row r="719" spans="1:11" ht="56.25" x14ac:dyDescent="0.3">
      <c r="A719" s="227"/>
      <c r="B719" s="229"/>
      <c r="C719" s="52" t="s">
        <v>33</v>
      </c>
      <c r="D719" s="39">
        <f>D726+D733+D740</f>
        <v>206756.7</v>
      </c>
      <c r="E719" s="39">
        <f>E726+E733+E740</f>
        <v>206756.7</v>
      </c>
      <c r="F719" s="39">
        <f>F726+F733+F740</f>
        <v>106956.7</v>
      </c>
      <c r="G719" s="39">
        <f>G726+G733+G740</f>
        <v>3870.3</v>
      </c>
      <c r="H719" s="39">
        <f>H726+H733+H740</f>
        <v>0</v>
      </c>
      <c r="I719" s="39">
        <f>G719/D719*100</f>
        <v>1.8719103177793028</v>
      </c>
      <c r="J719" s="37">
        <f t="shared" si="51"/>
        <v>1.8719103177793028</v>
      </c>
      <c r="K719" s="37">
        <f t="shared" si="52"/>
        <v>3.6185671397864745</v>
      </c>
    </row>
    <row r="720" spans="1:11" ht="93.75" x14ac:dyDescent="0.3">
      <c r="A720" s="227"/>
      <c r="B720" s="229"/>
      <c r="C720" s="40" t="s">
        <v>138</v>
      </c>
      <c r="D720" s="39">
        <v>0</v>
      </c>
      <c r="E720" s="39">
        <v>0</v>
      </c>
      <c r="F720" s="39">
        <v>0</v>
      </c>
      <c r="G720" s="39">
        <v>0</v>
      </c>
      <c r="H720" s="39">
        <v>0</v>
      </c>
      <c r="I720" s="39" t="e">
        <f>G720/D720*100</f>
        <v>#DIV/0!</v>
      </c>
      <c r="J720" s="37" t="e">
        <f t="shared" si="51"/>
        <v>#DIV/0!</v>
      </c>
      <c r="K720" s="37" t="e">
        <f t="shared" si="52"/>
        <v>#DIV/0!</v>
      </c>
    </row>
    <row r="721" spans="1:11" ht="37.5" x14ac:dyDescent="0.3">
      <c r="A721" s="227"/>
      <c r="B721" s="229"/>
      <c r="C721" s="52" t="s">
        <v>20</v>
      </c>
      <c r="D721" s="39">
        <f t="shared" ref="D721:H722" si="53">D728+D735+D742</f>
        <v>82945.100000000006</v>
      </c>
      <c r="E721" s="39">
        <f t="shared" si="53"/>
        <v>0</v>
      </c>
      <c r="F721" s="39">
        <f t="shared" si="53"/>
        <v>0</v>
      </c>
      <c r="G721" s="39">
        <f t="shared" si="53"/>
        <v>0</v>
      </c>
      <c r="H721" s="39">
        <f t="shared" si="53"/>
        <v>0</v>
      </c>
      <c r="I721" s="39">
        <f>G721/D721*100</f>
        <v>0</v>
      </c>
      <c r="J721" s="37" t="e">
        <f t="shared" si="51"/>
        <v>#DIV/0!</v>
      </c>
      <c r="K721" s="37" t="e">
        <f t="shared" si="52"/>
        <v>#DIV/0!</v>
      </c>
    </row>
    <row r="722" spans="1:11" ht="56.25" x14ac:dyDescent="0.3">
      <c r="A722" s="227"/>
      <c r="B722" s="229"/>
      <c r="C722" s="52" t="s">
        <v>21</v>
      </c>
      <c r="D722" s="39">
        <f t="shared" si="53"/>
        <v>0</v>
      </c>
      <c r="E722" s="39">
        <f t="shared" si="53"/>
        <v>0</v>
      </c>
      <c r="F722" s="39">
        <f t="shared" si="53"/>
        <v>0</v>
      </c>
      <c r="G722" s="39">
        <f t="shared" si="53"/>
        <v>0</v>
      </c>
      <c r="H722" s="39">
        <f t="shared" si="53"/>
        <v>0</v>
      </c>
      <c r="I722" s="39">
        <v>0</v>
      </c>
      <c r="J722" s="39">
        <v>0</v>
      </c>
      <c r="K722" s="39">
        <v>0</v>
      </c>
    </row>
    <row r="723" spans="1:11" x14ac:dyDescent="0.3">
      <c r="A723" s="227"/>
      <c r="B723" s="153" t="s">
        <v>168</v>
      </c>
      <c r="C723" s="38" t="s">
        <v>136</v>
      </c>
      <c r="D723" s="39">
        <f>D724+D726+D728+D729</f>
        <v>165407.40000000002</v>
      </c>
      <c r="E723" s="39">
        <f>E724+E726+E728+E729</f>
        <v>163818.5</v>
      </c>
      <c r="F723" s="39">
        <f>F724+F726+F728+F729</f>
        <v>65604.799999999988</v>
      </c>
      <c r="G723" s="39">
        <f>G724+G726+G728+G729</f>
        <v>6005.8</v>
      </c>
      <c r="H723" s="39">
        <f>H724+H726+H728+H729</f>
        <v>0</v>
      </c>
      <c r="I723" s="37">
        <f>G723/D723*100</f>
        <v>3.6309137317919267</v>
      </c>
      <c r="J723" s="37">
        <f>G723/E723*100</f>
        <v>3.6661305041860355</v>
      </c>
      <c r="K723" s="37">
        <f>G723/F723*100</f>
        <v>9.1545130844084603</v>
      </c>
    </row>
    <row r="724" spans="1:11" x14ac:dyDescent="0.3">
      <c r="A724" s="227"/>
      <c r="B724" s="154"/>
      <c r="C724" s="38" t="s">
        <v>18</v>
      </c>
      <c r="D724" s="39">
        <f>D787+D794+D801+D745+D815</f>
        <v>18650.7</v>
      </c>
      <c r="E724" s="39">
        <f>E787+E794+E801+E745+E815</f>
        <v>17061.8</v>
      </c>
      <c r="F724" s="39">
        <f>F787+F794+F801+F745+F815</f>
        <v>18648.099999999999</v>
      </c>
      <c r="G724" s="39">
        <f>G787+G794+G801+G745+G815</f>
        <v>2135.5</v>
      </c>
      <c r="H724" s="39">
        <f>H787+H794+H801+H745+H815</f>
        <v>0</v>
      </c>
      <c r="I724" s="37">
        <f>G724/D724*100</f>
        <v>11.449972387095391</v>
      </c>
      <c r="J724" s="37">
        <f>G724/E724*100</f>
        <v>12.516264403521319</v>
      </c>
      <c r="K724" s="37">
        <f>G724/F724*100</f>
        <v>11.451568792531143</v>
      </c>
    </row>
    <row r="725" spans="1:11" ht="75" x14ac:dyDescent="0.3">
      <c r="A725" s="227"/>
      <c r="B725" s="154"/>
      <c r="C725" s="40" t="s">
        <v>137</v>
      </c>
      <c r="D725" s="39">
        <f t="shared" ref="D725:H726" si="54">D746+D788+D795+D816</f>
        <v>16892.599999999999</v>
      </c>
      <c r="E725" s="39">
        <f t="shared" si="54"/>
        <v>5803.7</v>
      </c>
      <c r="F725" s="39">
        <f t="shared" si="54"/>
        <v>16892.5</v>
      </c>
      <c r="G725" s="39">
        <f t="shared" si="54"/>
        <v>478.3</v>
      </c>
      <c r="H725" s="39">
        <f t="shared" si="54"/>
        <v>0</v>
      </c>
      <c r="I725" s="37">
        <f>G725/D725*100</f>
        <v>2.8314173069864914</v>
      </c>
      <c r="J725" s="37">
        <f>G725/E725*100</f>
        <v>8.2412943467098589</v>
      </c>
      <c r="K725" s="37">
        <f>G725/F725*100</f>
        <v>2.8314340683735386</v>
      </c>
    </row>
    <row r="726" spans="1:11" ht="56.25" x14ac:dyDescent="0.3">
      <c r="A726" s="227"/>
      <c r="B726" s="154"/>
      <c r="C726" s="38" t="s">
        <v>33</v>
      </c>
      <c r="D726" s="39">
        <f t="shared" si="54"/>
        <v>146756.70000000001</v>
      </c>
      <c r="E726" s="39">
        <f t="shared" si="54"/>
        <v>146756.70000000001</v>
      </c>
      <c r="F726" s="39">
        <f t="shared" si="54"/>
        <v>46956.7</v>
      </c>
      <c r="G726" s="39">
        <f t="shared" si="54"/>
        <v>3870.3</v>
      </c>
      <c r="H726" s="39">
        <f t="shared" si="54"/>
        <v>0</v>
      </c>
      <c r="I726" s="37">
        <f>G726/D726*100</f>
        <v>2.6372220143952543</v>
      </c>
      <c r="J726" s="37">
        <f>G726/E726*100</f>
        <v>2.6372220143952543</v>
      </c>
      <c r="K726" s="37">
        <f>G726/F726*100</f>
        <v>8.2422742654402903</v>
      </c>
    </row>
    <row r="727" spans="1:11" ht="93.75" x14ac:dyDescent="0.3">
      <c r="A727" s="227"/>
      <c r="B727" s="154"/>
      <c r="C727" s="40" t="s">
        <v>138</v>
      </c>
      <c r="D727" s="39">
        <f>D790+D797+D804</f>
        <v>17362.2</v>
      </c>
      <c r="E727" s="39">
        <f>E790+E797+E804</f>
        <v>17362.2</v>
      </c>
      <c r="F727" s="39">
        <f>F790+F797+F804</f>
        <v>17362.2</v>
      </c>
      <c r="G727" s="39">
        <f>G790+G797+G804</f>
        <v>3870.3</v>
      </c>
      <c r="H727" s="39">
        <f>H790+H797+H804</f>
        <v>0</v>
      </c>
      <c r="I727" s="37">
        <f>G727/D727*100</f>
        <v>22.291529875246223</v>
      </c>
      <c r="J727" s="37">
        <f>G727/E727*100</f>
        <v>22.291529875246223</v>
      </c>
      <c r="K727" s="37">
        <f>G727/F727*100</f>
        <v>22.291529875246223</v>
      </c>
    </row>
    <row r="728" spans="1:11" ht="37.5" x14ac:dyDescent="0.3">
      <c r="A728" s="227"/>
      <c r="B728" s="154"/>
      <c r="C728" s="38" t="s">
        <v>20</v>
      </c>
      <c r="D728" s="39">
        <v>0</v>
      </c>
      <c r="E728" s="39">
        <v>0</v>
      </c>
      <c r="F728" s="51">
        <v>0</v>
      </c>
      <c r="G728" s="51">
        <v>0</v>
      </c>
      <c r="H728" s="51">
        <v>0</v>
      </c>
      <c r="I728" s="51">
        <v>0</v>
      </c>
      <c r="J728" s="51">
        <v>0</v>
      </c>
      <c r="K728" s="51">
        <v>0</v>
      </c>
    </row>
    <row r="729" spans="1:11" ht="56.25" x14ac:dyDescent="0.3">
      <c r="A729" s="227"/>
      <c r="B729" s="155"/>
      <c r="C729" s="38" t="s">
        <v>21</v>
      </c>
      <c r="D729" s="39">
        <v>0</v>
      </c>
      <c r="E729" s="39">
        <v>0</v>
      </c>
      <c r="F729" s="51">
        <v>0</v>
      </c>
      <c r="G729" s="51">
        <v>0</v>
      </c>
      <c r="H729" s="51">
        <v>0</v>
      </c>
      <c r="I729" s="51">
        <v>0</v>
      </c>
      <c r="J729" s="51">
        <v>0</v>
      </c>
      <c r="K729" s="51">
        <v>0</v>
      </c>
    </row>
    <row r="730" spans="1:11" x14ac:dyDescent="0.3">
      <c r="A730" s="227"/>
      <c r="B730" s="207" t="s">
        <v>141</v>
      </c>
      <c r="C730" s="38" t="s">
        <v>136</v>
      </c>
      <c r="D730" s="39">
        <f>D731+D733+D735+D736</f>
        <v>114343.1</v>
      </c>
      <c r="E730" s="39">
        <f>E731+E733+E735+E736</f>
        <v>114343.1</v>
      </c>
      <c r="F730" s="39">
        <f>F731+F733+F735+F736</f>
        <v>107165.29999999999</v>
      </c>
      <c r="G730" s="39">
        <f>G731+G733+G735+G736</f>
        <v>99.1</v>
      </c>
      <c r="H730" s="39">
        <f>H731+H733+H735+H736</f>
        <v>99.1</v>
      </c>
      <c r="I730" s="37">
        <f>G730/D730*100</f>
        <v>8.6668981337745782E-2</v>
      </c>
      <c r="J730" s="37">
        <f>G730/E730*100</f>
        <v>8.6668981337745782E-2</v>
      </c>
      <c r="K730" s="37">
        <f>G730/F730*100</f>
        <v>9.2473963120525027E-2</v>
      </c>
    </row>
    <row r="731" spans="1:11" x14ac:dyDescent="0.3">
      <c r="A731" s="227"/>
      <c r="B731" s="208"/>
      <c r="C731" s="38" t="s">
        <v>18</v>
      </c>
      <c r="D731" s="39">
        <f t="shared" ref="D731:H732" si="55">D759+D766</f>
        <v>54343.1</v>
      </c>
      <c r="E731" s="39">
        <f t="shared" si="55"/>
        <v>54343.1</v>
      </c>
      <c r="F731" s="39">
        <f t="shared" si="55"/>
        <v>47165.299999999996</v>
      </c>
      <c r="G731" s="39">
        <f t="shared" si="55"/>
        <v>99.1</v>
      </c>
      <c r="H731" s="39">
        <f t="shared" si="55"/>
        <v>99.1</v>
      </c>
      <c r="I731" s="39">
        <f>I745+I759+I766</f>
        <v>0.21117726530768804</v>
      </c>
      <c r="J731" s="37">
        <f>G731/E731*100</f>
        <v>0.18235985801325283</v>
      </c>
      <c r="K731" s="37">
        <f>G731/F731*100</f>
        <v>0.21011209512077739</v>
      </c>
    </row>
    <row r="732" spans="1:11" ht="75" x14ac:dyDescent="0.3">
      <c r="A732" s="227"/>
      <c r="B732" s="208"/>
      <c r="C732" s="40" t="s">
        <v>137</v>
      </c>
      <c r="D732" s="39">
        <f t="shared" si="55"/>
        <v>7415.7</v>
      </c>
      <c r="E732" s="39">
        <f t="shared" si="55"/>
        <v>7415.7</v>
      </c>
      <c r="F732" s="39">
        <f t="shared" si="55"/>
        <v>7415.7</v>
      </c>
      <c r="G732" s="39">
        <f t="shared" si="55"/>
        <v>0</v>
      </c>
      <c r="H732" s="39">
        <f t="shared" si="55"/>
        <v>0</v>
      </c>
      <c r="I732" s="51">
        <v>0</v>
      </c>
      <c r="J732" s="51">
        <v>0</v>
      </c>
      <c r="K732" s="51">
        <v>0</v>
      </c>
    </row>
    <row r="733" spans="1:11" ht="56.25" x14ac:dyDescent="0.3">
      <c r="A733" s="227"/>
      <c r="B733" s="208"/>
      <c r="C733" s="38" t="s">
        <v>33</v>
      </c>
      <c r="D733" s="39">
        <f t="shared" ref="D733:H734" si="56">D761</f>
        <v>60000</v>
      </c>
      <c r="E733" s="39">
        <f t="shared" si="56"/>
        <v>60000</v>
      </c>
      <c r="F733" s="39">
        <f t="shared" si="56"/>
        <v>60000</v>
      </c>
      <c r="G733" s="39">
        <f t="shared" si="56"/>
        <v>0</v>
      </c>
      <c r="H733" s="39">
        <f t="shared" si="56"/>
        <v>0</v>
      </c>
      <c r="I733" s="39">
        <f>I747+I761+I768+I817</f>
        <v>0</v>
      </c>
      <c r="J733" s="39">
        <v>0</v>
      </c>
      <c r="K733" s="39">
        <v>0</v>
      </c>
    </row>
    <row r="734" spans="1:11" ht="93.75" x14ac:dyDescent="0.3">
      <c r="A734" s="227"/>
      <c r="B734" s="208"/>
      <c r="C734" s="40" t="s">
        <v>138</v>
      </c>
      <c r="D734" s="39">
        <f t="shared" si="56"/>
        <v>60000</v>
      </c>
      <c r="E734" s="39">
        <f t="shared" si="56"/>
        <v>60000</v>
      </c>
      <c r="F734" s="39">
        <f t="shared" si="56"/>
        <v>60000</v>
      </c>
      <c r="G734" s="39">
        <f t="shared" si="56"/>
        <v>0</v>
      </c>
      <c r="H734" s="39">
        <f t="shared" si="56"/>
        <v>0</v>
      </c>
      <c r="I734" s="39">
        <v>0</v>
      </c>
      <c r="J734" s="39">
        <v>0</v>
      </c>
      <c r="K734" s="39">
        <v>0</v>
      </c>
    </row>
    <row r="735" spans="1:11" ht="37.5" x14ac:dyDescent="0.3">
      <c r="A735" s="227"/>
      <c r="B735" s="208"/>
      <c r="C735" s="38" t="s">
        <v>20</v>
      </c>
      <c r="D735" s="39">
        <v>0</v>
      </c>
      <c r="E735" s="39">
        <v>0</v>
      </c>
      <c r="F735" s="51">
        <v>0</v>
      </c>
      <c r="G735" s="51">
        <v>0</v>
      </c>
      <c r="H735" s="51">
        <v>0</v>
      </c>
      <c r="I735" s="51">
        <v>0</v>
      </c>
      <c r="J735" s="51">
        <v>0</v>
      </c>
      <c r="K735" s="51">
        <v>0</v>
      </c>
    </row>
    <row r="736" spans="1:11" ht="56.25" x14ac:dyDescent="0.3">
      <c r="A736" s="227"/>
      <c r="B736" s="209"/>
      <c r="C736" s="38" t="s">
        <v>21</v>
      </c>
      <c r="D736" s="39">
        <v>0</v>
      </c>
      <c r="E736" s="39">
        <v>0</v>
      </c>
      <c r="F736" s="51">
        <v>0</v>
      </c>
      <c r="G736" s="51">
        <v>0</v>
      </c>
      <c r="H736" s="51">
        <v>0</v>
      </c>
      <c r="I736" s="51">
        <v>0</v>
      </c>
      <c r="J736" s="51">
        <v>0</v>
      </c>
      <c r="K736" s="51">
        <v>0</v>
      </c>
    </row>
    <row r="737" spans="1:11" x14ac:dyDescent="0.3">
      <c r="A737" s="227"/>
      <c r="B737" s="207" t="s">
        <v>239</v>
      </c>
      <c r="C737" s="38" t="s">
        <v>136</v>
      </c>
      <c r="D737" s="39">
        <f>D738+D740+D742+D743</f>
        <v>82945.100000000006</v>
      </c>
      <c r="E737" s="39">
        <f>E738+E740+E742+E743</f>
        <v>0</v>
      </c>
      <c r="F737" s="39">
        <f>F738+F740+F742+F743</f>
        <v>0</v>
      </c>
      <c r="G737" s="39">
        <f>G738+G740+G742+G743</f>
        <v>0</v>
      </c>
      <c r="H737" s="39">
        <f>H738+H740+H742+H743</f>
        <v>0</v>
      </c>
      <c r="I737" s="37">
        <f>G737/D737*100</f>
        <v>0</v>
      </c>
      <c r="J737" s="37" t="e">
        <f>H737/E737*100</f>
        <v>#DIV/0!</v>
      </c>
      <c r="K737" s="37" t="e">
        <f>I737/F737*100</f>
        <v>#DIV/0!</v>
      </c>
    </row>
    <row r="738" spans="1:11" x14ac:dyDescent="0.3">
      <c r="A738" s="227"/>
      <c r="B738" s="208"/>
      <c r="C738" s="38" t="s">
        <v>18</v>
      </c>
      <c r="D738" s="39">
        <v>0</v>
      </c>
      <c r="E738" s="39">
        <v>0</v>
      </c>
      <c r="F738" s="51">
        <v>0</v>
      </c>
      <c r="G738" s="51">
        <v>0</v>
      </c>
      <c r="H738" s="51">
        <v>0</v>
      </c>
      <c r="I738" s="51">
        <v>0</v>
      </c>
      <c r="J738" s="51">
        <v>0</v>
      </c>
      <c r="K738" s="51">
        <v>0</v>
      </c>
    </row>
    <row r="739" spans="1:11" ht="75" x14ac:dyDescent="0.3">
      <c r="A739" s="227"/>
      <c r="B739" s="208"/>
      <c r="C739" s="40" t="s">
        <v>137</v>
      </c>
      <c r="D739" s="39">
        <v>0</v>
      </c>
      <c r="E739" s="39">
        <v>0</v>
      </c>
      <c r="F739" s="51">
        <v>0</v>
      </c>
      <c r="G739" s="51">
        <v>0</v>
      </c>
      <c r="H739" s="51">
        <v>0</v>
      </c>
      <c r="I739" s="51">
        <v>0</v>
      </c>
      <c r="J739" s="51">
        <v>0</v>
      </c>
      <c r="K739" s="37">
        <v>0</v>
      </c>
    </row>
    <row r="740" spans="1:11" ht="56.25" x14ac:dyDescent="0.3">
      <c r="A740" s="227"/>
      <c r="B740" s="208"/>
      <c r="C740" s="38" t="s">
        <v>33</v>
      </c>
      <c r="D740" s="39">
        <f>D775</f>
        <v>0</v>
      </c>
      <c r="E740" s="39">
        <f>E775</f>
        <v>0</v>
      </c>
      <c r="F740" s="39">
        <f>F775</f>
        <v>0</v>
      </c>
      <c r="G740" s="39">
        <f>G775</f>
        <v>0</v>
      </c>
      <c r="H740" s="39">
        <f>H775</f>
        <v>0</v>
      </c>
      <c r="I740" s="39">
        <v>0</v>
      </c>
      <c r="J740" s="39">
        <v>0</v>
      </c>
      <c r="K740" s="39">
        <v>0</v>
      </c>
    </row>
    <row r="741" spans="1:11" ht="93.75" x14ac:dyDescent="0.3">
      <c r="A741" s="227"/>
      <c r="B741" s="208"/>
      <c r="C741" s="40" t="s">
        <v>138</v>
      </c>
      <c r="D741" s="39">
        <v>0</v>
      </c>
      <c r="E741" s="39">
        <v>0</v>
      </c>
      <c r="F741" s="39">
        <v>0</v>
      </c>
      <c r="G741" s="39">
        <v>0</v>
      </c>
      <c r="H741" s="39">
        <v>0</v>
      </c>
      <c r="I741" s="39">
        <v>0</v>
      </c>
      <c r="J741" s="39">
        <v>0</v>
      </c>
      <c r="K741" s="39">
        <v>0</v>
      </c>
    </row>
    <row r="742" spans="1:11" ht="37.5" x14ac:dyDescent="0.3">
      <c r="A742" s="227"/>
      <c r="B742" s="208"/>
      <c r="C742" s="38" t="s">
        <v>20</v>
      </c>
      <c r="D742" s="39">
        <f>D749+D777+D819</f>
        <v>82945.100000000006</v>
      </c>
      <c r="E742" s="39">
        <f>E749+E777+E819</f>
        <v>0</v>
      </c>
      <c r="F742" s="39">
        <f>F749+F777+F819</f>
        <v>0</v>
      </c>
      <c r="G742" s="39">
        <f>G749+G777+G819</f>
        <v>0</v>
      </c>
      <c r="H742" s="39">
        <f>H749+H777+H819</f>
        <v>0</v>
      </c>
      <c r="I742" s="39">
        <f>G742/D742*100</f>
        <v>0</v>
      </c>
      <c r="J742" s="39" t="e">
        <f>H742/E742*100</f>
        <v>#DIV/0!</v>
      </c>
      <c r="K742" s="39" t="e">
        <f>I742/F742*100</f>
        <v>#DIV/0!</v>
      </c>
    </row>
    <row r="743" spans="1:11" ht="56.25" x14ac:dyDescent="0.3">
      <c r="A743" s="228"/>
      <c r="B743" s="209"/>
      <c r="C743" s="38" t="s">
        <v>21</v>
      </c>
      <c r="D743" s="39">
        <v>0</v>
      </c>
      <c r="E743" s="39">
        <v>0</v>
      </c>
      <c r="F743" s="51">
        <v>0</v>
      </c>
      <c r="G743" s="51">
        <v>0</v>
      </c>
      <c r="H743" s="51">
        <v>0</v>
      </c>
      <c r="I743" s="51">
        <v>0</v>
      </c>
      <c r="J743" s="51">
        <v>0</v>
      </c>
      <c r="K743" s="51">
        <v>0</v>
      </c>
    </row>
    <row r="744" spans="1:11" x14ac:dyDescent="0.3">
      <c r="A744" s="207" t="s">
        <v>240</v>
      </c>
      <c r="B744" s="207" t="s">
        <v>241</v>
      </c>
      <c r="C744" s="38" t="s">
        <v>136</v>
      </c>
      <c r="D744" s="39">
        <f t="shared" ref="D744:K744" si="57">D745+D747+D749+D750</f>
        <v>43252.3</v>
      </c>
      <c r="E744" s="39">
        <f t="shared" si="57"/>
        <v>33252.300000000003</v>
      </c>
      <c r="F744" s="39">
        <f t="shared" si="57"/>
        <v>33252.199999999997</v>
      </c>
      <c r="G744" s="39">
        <f t="shared" si="57"/>
        <v>0</v>
      </c>
      <c r="H744" s="39">
        <f t="shared" si="57"/>
        <v>0</v>
      </c>
      <c r="I744" s="39">
        <f t="shared" si="57"/>
        <v>0</v>
      </c>
      <c r="J744" s="39">
        <f t="shared" si="57"/>
        <v>0</v>
      </c>
      <c r="K744" s="39">
        <f t="shared" si="57"/>
        <v>0</v>
      </c>
    </row>
    <row r="745" spans="1:11" x14ac:dyDescent="0.3">
      <c r="A745" s="208"/>
      <c r="B745" s="208"/>
      <c r="C745" s="38" t="s">
        <v>18</v>
      </c>
      <c r="D745" s="39">
        <f>D752</f>
        <v>3657.8</v>
      </c>
      <c r="E745" s="39">
        <f t="shared" ref="E745:K745" si="58">E752</f>
        <v>3657.8</v>
      </c>
      <c r="F745" s="39">
        <f t="shared" si="58"/>
        <v>3657.7</v>
      </c>
      <c r="G745" s="39">
        <f t="shared" si="58"/>
        <v>0</v>
      </c>
      <c r="H745" s="39">
        <f t="shared" si="58"/>
        <v>0</v>
      </c>
      <c r="I745" s="39">
        <f t="shared" si="58"/>
        <v>0</v>
      </c>
      <c r="J745" s="39">
        <f t="shared" si="58"/>
        <v>0</v>
      </c>
      <c r="K745" s="39">
        <f t="shared" si="58"/>
        <v>0</v>
      </c>
    </row>
    <row r="746" spans="1:11" ht="75" x14ac:dyDescent="0.3">
      <c r="A746" s="208"/>
      <c r="B746" s="208"/>
      <c r="C746" s="40" t="s">
        <v>137</v>
      </c>
      <c r="D746" s="39">
        <f>D745</f>
        <v>3657.8</v>
      </c>
      <c r="E746" s="39">
        <f>E745</f>
        <v>3657.8</v>
      </c>
      <c r="F746" s="39">
        <f>F745</f>
        <v>3657.7</v>
      </c>
      <c r="G746" s="39">
        <f>G745</f>
        <v>0</v>
      </c>
      <c r="H746" s="39">
        <f>H745</f>
        <v>0</v>
      </c>
      <c r="I746" s="51">
        <v>0</v>
      </c>
      <c r="J746" s="51">
        <v>0</v>
      </c>
      <c r="K746" s="51">
        <v>0</v>
      </c>
    </row>
    <row r="747" spans="1:11" ht="56.25" x14ac:dyDescent="0.3">
      <c r="A747" s="208"/>
      <c r="B747" s="208"/>
      <c r="C747" s="38" t="s">
        <v>33</v>
      </c>
      <c r="D747" s="39">
        <f>D754</f>
        <v>29594.5</v>
      </c>
      <c r="E747" s="39">
        <f t="shared" ref="E747:K747" si="59">E754</f>
        <v>29594.5</v>
      </c>
      <c r="F747" s="39">
        <v>29594.5</v>
      </c>
      <c r="G747" s="39">
        <f t="shared" si="59"/>
        <v>0</v>
      </c>
      <c r="H747" s="39">
        <f t="shared" si="59"/>
        <v>0</v>
      </c>
      <c r="I747" s="39">
        <f t="shared" si="59"/>
        <v>0</v>
      </c>
      <c r="J747" s="39">
        <f t="shared" si="59"/>
        <v>0</v>
      </c>
      <c r="K747" s="39">
        <f t="shared" si="59"/>
        <v>0</v>
      </c>
    </row>
    <row r="748" spans="1:11" ht="93.75" x14ac:dyDescent="0.3">
      <c r="A748" s="208"/>
      <c r="B748" s="208"/>
      <c r="C748" s="40" t="s">
        <v>138</v>
      </c>
      <c r="D748" s="39">
        <f>D747</f>
        <v>29594.5</v>
      </c>
      <c r="E748" s="39">
        <f>E747</f>
        <v>29594.5</v>
      </c>
      <c r="F748" s="39">
        <f>F747</f>
        <v>29594.5</v>
      </c>
      <c r="G748" s="39">
        <f>G747</f>
        <v>0</v>
      </c>
      <c r="H748" s="39">
        <f>H747</f>
        <v>0</v>
      </c>
      <c r="I748" s="39">
        <v>0</v>
      </c>
      <c r="J748" s="39">
        <v>0</v>
      </c>
      <c r="K748" s="39">
        <v>0</v>
      </c>
    </row>
    <row r="749" spans="1:11" ht="37.5" x14ac:dyDescent="0.3">
      <c r="A749" s="208"/>
      <c r="B749" s="208"/>
      <c r="C749" s="38" t="s">
        <v>20</v>
      </c>
      <c r="D749" s="39">
        <f>D756</f>
        <v>10000</v>
      </c>
      <c r="E749" s="39">
        <f t="shared" ref="E749:K749" si="60">E756</f>
        <v>0</v>
      </c>
      <c r="F749" s="39">
        <f t="shared" si="60"/>
        <v>0</v>
      </c>
      <c r="G749" s="39">
        <f t="shared" si="60"/>
        <v>0</v>
      </c>
      <c r="H749" s="39">
        <f t="shared" si="60"/>
        <v>0</v>
      </c>
      <c r="I749" s="39">
        <f t="shared" si="60"/>
        <v>0</v>
      </c>
      <c r="J749" s="39">
        <f t="shared" si="60"/>
        <v>0</v>
      </c>
      <c r="K749" s="39">
        <f t="shared" si="60"/>
        <v>0</v>
      </c>
    </row>
    <row r="750" spans="1:11" ht="56.25" x14ac:dyDescent="0.3">
      <c r="A750" s="209"/>
      <c r="B750" s="209"/>
      <c r="C750" s="38" t="s">
        <v>21</v>
      </c>
      <c r="D750" s="39">
        <v>0</v>
      </c>
      <c r="E750" s="39">
        <v>0</v>
      </c>
      <c r="F750" s="51">
        <v>0</v>
      </c>
      <c r="G750" s="51">
        <v>0</v>
      </c>
      <c r="H750" s="51">
        <v>0</v>
      </c>
      <c r="I750" s="51">
        <v>0</v>
      </c>
      <c r="J750" s="51">
        <v>0</v>
      </c>
      <c r="K750" s="51">
        <v>0</v>
      </c>
    </row>
    <row r="751" spans="1:11" x14ac:dyDescent="0.3">
      <c r="A751" s="207" t="s">
        <v>242</v>
      </c>
      <c r="B751" s="207"/>
      <c r="C751" s="38" t="s">
        <v>136</v>
      </c>
      <c r="D751" s="39">
        <f t="shared" ref="D751:K751" si="61">D752+D754+D756+D757</f>
        <v>43252.3</v>
      </c>
      <c r="E751" s="39">
        <f t="shared" si="61"/>
        <v>33252.300000000003</v>
      </c>
      <c r="F751" s="39">
        <f t="shared" si="61"/>
        <v>33252.5</v>
      </c>
      <c r="G751" s="39">
        <f t="shared" si="61"/>
        <v>0</v>
      </c>
      <c r="H751" s="39">
        <f t="shared" si="61"/>
        <v>0</v>
      </c>
      <c r="I751" s="39">
        <f t="shared" si="61"/>
        <v>0</v>
      </c>
      <c r="J751" s="39">
        <f t="shared" si="61"/>
        <v>0</v>
      </c>
      <c r="K751" s="39">
        <f t="shared" si="61"/>
        <v>0</v>
      </c>
    </row>
    <row r="752" spans="1:11" x14ac:dyDescent="0.3">
      <c r="A752" s="208"/>
      <c r="B752" s="208"/>
      <c r="C752" s="38" t="s">
        <v>18</v>
      </c>
      <c r="D752" s="39">
        <v>3657.8</v>
      </c>
      <c r="E752" s="39">
        <v>3657.8</v>
      </c>
      <c r="F752" s="51">
        <v>3657.7</v>
      </c>
      <c r="G752" s="51">
        <v>0</v>
      </c>
      <c r="H752" s="51">
        <v>0</v>
      </c>
      <c r="I752" s="51">
        <v>0</v>
      </c>
      <c r="J752" s="51">
        <v>0</v>
      </c>
      <c r="K752" s="51">
        <v>0</v>
      </c>
    </row>
    <row r="753" spans="1:12" ht="75" x14ac:dyDescent="0.3">
      <c r="A753" s="208"/>
      <c r="B753" s="208"/>
      <c r="C753" s="40" t="s">
        <v>137</v>
      </c>
      <c r="D753" s="39">
        <f>D752</f>
        <v>3657.8</v>
      </c>
      <c r="E753" s="39">
        <f>E752</f>
        <v>3657.8</v>
      </c>
      <c r="F753" s="39">
        <f>F752</f>
        <v>3657.7</v>
      </c>
      <c r="G753" s="39">
        <f>G752</f>
        <v>0</v>
      </c>
      <c r="H753" s="39">
        <f>H752</f>
        <v>0</v>
      </c>
      <c r="I753" s="51">
        <v>0</v>
      </c>
      <c r="J753" s="51">
        <v>0</v>
      </c>
      <c r="K753" s="51">
        <v>0</v>
      </c>
    </row>
    <row r="754" spans="1:12" ht="56.25" x14ac:dyDescent="0.3">
      <c r="A754" s="208"/>
      <c r="B754" s="208"/>
      <c r="C754" s="38" t="s">
        <v>33</v>
      </c>
      <c r="D754" s="39">
        <v>29594.5</v>
      </c>
      <c r="E754" s="39">
        <v>29594.5</v>
      </c>
      <c r="F754" s="39">
        <v>29594.799999999999</v>
      </c>
      <c r="G754" s="39">
        <v>0</v>
      </c>
      <c r="H754" s="39">
        <v>0</v>
      </c>
      <c r="I754" s="39">
        <v>0</v>
      </c>
      <c r="J754" s="39">
        <v>0</v>
      </c>
      <c r="K754" s="39">
        <v>0</v>
      </c>
    </row>
    <row r="755" spans="1:12" ht="93.75" x14ac:dyDescent="0.3">
      <c r="A755" s="208"/>
      <c r="B755" s="208"/>
      <c r="C755" s="40" t="s">
        <v>138</v>
      </c>
      <c r="D755" s="39">
        <f>D754</f>
        <v>29594.5</v>
      </c>
      <c r="E755" s="39">
        <f>E754</f>
        <v>29594.5</v>
      </c>
      <c r="F755" s="39">
        <f>F754</f>
        <v>29594.799999999999</v>
      </c>
      <c r="G755" s="39">
        <f>G754</f>
        <v>0</v>
      </c>
      <c r="H755" s="39">
        <f>H754</f>
        <v>0</v>
      </c>
      <c r="I755" s="39">
        <v>0</v>
      </c>
      <c r="J755" s="39">
        <v>0</v>
      </c>
      <c r="K755" s="39">
        <v>0</v>
      </c>
    </row>
    <row r="756" spans="1:12" ht="37.5" x14ac:dyDescent="0.3">
      <c r="A756" s="208"/>
      <c r="B756" s="208"/>
      <c r="C756" s="38" t="s">
        <v>20</v>
      </c>
      <c r="D756" s="39">
        <v>10000</v>
      </c>
      <c r="E756" s="39">
        <v>0</v>
      </c>
      <c r="F756" s="39">
        <v>0</v>
      </c>
      <c r="G756" s="39">
        <v>0</v>
      </c>
      <c r="H756" s="39">
        <v>0</v>
      </c>
      <c r="I756" s="39">
        <v>0</v>
      </c>
      <c r="J756" s="39">
        <v>0</v>
      </c>
      <c r="K756" s="39">
        <v>0</v>
      </c>
    </row>
    <row r="757" spans="1:12" ht="56.25" x14ac:dyDescent="0.3">
      <c r="A757" s="209"/>
      <c r="B757" s="209"/>
      <c r="C757" s="38" t="s">
        <v>21</v>
      </c>
      <c r="D757" s="39">
        <v>0</v>
      </c>
      <c r="E757" s="39">
        <v>0</v>
      </c>
      <c r="F757" s="51">
        <v>0</v>
      </c>
      <c r="G757" s="51">
        <v>0</v>
      </c>
      <c r="H757" s="51">
        <v>0</v>
      </c>
      <c r="I757" s="51">
        <v>0</v>
      </c>
      <c r="J757" s="51">
        <v>0</v>
      </c>
      <c r="K757" s="51">
        <v>0</v>
      </c>
    </row>
    <row r="758" spans="1:12" x14ac:dyDescent="0.3">
      <c r="A758" s="223" t="s">
        <v>243</v>
      </c>
      <c r="B758" s="207" t="s">
        <v>141</v>
      </c>
      <c r="C758" s="38" t="s">
        <v>136</v>
      </c>
      <c r="D758" s="39">
        <f t="shared" ref="D758:K758" si="62">D759+D761+D763+D764</f>
        <v>67415.7</v>
      </c>
      <c r="E758" s="39">
        <f t="shared" si="62"/>
        <v>67415.7</v>
      </c>
      <c r="F758" s="39">
        <f t="shared" si="62"/>
        <v>67415.7</v>
      </c>
      <c r="G758" s="39">
        <f t="shared" si="62"/>
        <v>0</v>
      </c>
      <c r="H758" s="39">
        <f t="shared" si="62"/>
        <v>0</v>
      </c>
      <c r="I758" s="39">
        <f t="shared" si="62"/>
        <v>0</v>
      </c>
      <c r="J758" s="39">
        <f t="shared" si="62"/>
        <v>0</v>
      </c>
      <c r="K758" s="39">
        <f t="shared" si="62"/>
        <v>0</v>
      </c>
    </row>
    <row r="759" spans="1:12" x14ac:dyDescent="0.3">
      <c r="A759" s="224"/>
      <c r="B759" s="208"/>
      <c r="C759" s="38" t="s">
        <v>18</v>
      </c>
      <c r="D759" s="39">
        <v>7415.7</v>
      </c>
      <c r="E759" s="39">
        <v>7415.7</v>
      </c>
      <c r="F759" s="39">
        <v>7415.7</v>
      </c>
      <c r="G759" s="51">
        <v>0</v>
      </c>
      <c r="H759" s="51">
        <v>0</v>
      </c>
      <c r="I759" s="39">
        <f>G759/D759*100</f>
        <v>0</v>
      </c>
      <c r="J759" s="39">
        <f>H759/E759*100</f>
        <v>0</v>
      </c>
      <c r="K759" s="39">
        <f>H759/E759*100</f>
        <v>0</v>
      </c>
    </row>
    <row r="760" spans="1:12" ht="75" x14ac:dyDescent="0.3">
      <c r="A760" s="224"/>
      <c r="B760" s="208"/>
      <c r="C760" s="40" t="s">
        <v>137</v>
      </c>
      <c r="D760" s="39">
        <f>D759</f>
        <v>7415.7</v>
      </c>
      <c r="E760" s="39">
        <f>E759</f>
        <v>7415.7</v>
      </c>
      <c r="F760" s="39">
        <f>F759</f>
        <v>7415.7</v>
      </c>
      <c r="G760" s="39">
        <f>G759</f>
        <v>0</v>
      </c>
      <c r="H760" s="39">
        <f>H759</f>
        <v>0</v>
      </c>
      <c r="I760" s="51">
        <v>0</v>
      </c>
      <c r="J760" s="51">
        <v>0</v>
      </c>
      <c r="K760" s="51">
        <v>0</v>
      </c>
    </row>
    <row r="761" spans="1:12" ht="56.25" x14ac:dyDescent="0.3">
      <c r="A761" s="224"/>
      <c r="B761" s="208"/>
      <c r="C761" s="38" t="s">
        <v>33</v>
      </c>
      <c r="D761" s="39">
        <v>60000</v>
      </c>
      <c r="E761" s="39">
        <v>60000</v>
      </c>
      <c r="F761" s="39">
        <v>60000</v>
      </c>
      <c r="G761" s="51">
        <v>0</v>
      </c>
      <c r="H761" s="51">
        <v>0</v>
      </c>
      <c r="I761" s="51">
        <v>0</v>
      </c>
      <c r="J761" s="51">
        <v>0</v>
      </c>
      <c r="K761" s="51">
        <v>0</v>
      </c>
    </row>
    <row r="762" spans="1:12" ht="93.75" x14ac:dyDescent="0.3">
      <c r="A762" s="224"/>
      <c r="B762" s="208"/>
      <c r="C762" s="40" t="s">
        <v>138</v>
      </c>
      <c r="D762" s="39">
        <f>D761</f>
        <v>60000</v>
      </c>
      <c r="E762" s="39">
        <f>E761</f>
        <v>60000</v>
      </c>
      <c r="F762" s="39">
        <f>F761</f>
        <v>60000</v>
      </c>
      <c r="G762" s="39">
        <f>G761</f>
        <v>0</v>
      </c>
      <c r="H762" s="39">
        <f>H761</f>
        <v>0</v>
      </c>
      <c r="I762" s="39">
        <v>0</v>
      </c>
      <c r="J762" s="39">
        <v>0</v>
      </c>
      <c r="K762" s="39">
        <v>0</v>
      </c>
    </row>
    <row r="763" spans="1:12" ht="37.5" x14ac:dyDescent="0.3">
      <c r="A763" s="224"/>
      <c r="B763" s="208"/>
      <c r="C763" s="38" t="s">
        <v>20</v>
      </c>
      <c r="D763" s="39">
        <v>0</v>
      </c>
      <c r="E763" s="39">
        <v>0</v>
      </c>
      <c r="F763" s="51">
        <v>0</v>
      </c>
      <c r="G763" s="51">
        <v>0</v>
      </c>
      <c r="H763" s="51">
        <v>0</v>
      </c>
      <c r="I763" s="51">
        <v>0</v>
      </c>
      <c r="J763" s="51">
        <v>0</v>
      </c>
      <c r="K763" s="51">
        <v>0</v>
      </c>
    </row>
    <row r="764" spans="1:12" ht="56.25" x14ac:dyDescent="0.3">
      <c r="A764" s="225"/>
      <c r="B764" s="209"/>
      <c r="C764" s="38" t="s">
        <v>21</v>
      </c>
      <c r="D764" s="39">
        <v>0</v>
      </c>
      <c r="E764" s="39">
        <f>225994.8-225994.8</f>
        <v>0</v>
      </c>
      <c r="F764" s="51">
        <v>0</v>
      </c>
      <c r="G764" s="51">
        <v>0</v>
      </c>
      <c r="H764" s="51">
        <v>0</v>
      </c>
      <c r="I764" s="51">
        <v>0</v>
      </c>
      <c r="J764" s="51">
        <v>0</v>
      </c>
      <c r="K764" s="51">
        <v>0</v>
      </c>
    </row>
    <row r="765" spans="1:12" x14ac:dyDescent="0.3">
      <c r="A765" s="223" t="s">
        <v>244</v>
      </c>
      <c r="B765" s="207" t="s">
        <v>141</v>
      </c>
      <c r="C765" s="38" t="s">
        <v>136</v>
      </c>
      <c r="D765" s="39">
        <f t="shared" ref="D765:K765" si="63">D766+D768+D770+D771</f>
        <v>46927.4</v>
      </c>
      <c r="E765" s="39">
        <f t="shared" si="63"/>
        <v>46927.4</v>
      </c>
      <c r="F765" s="39">
        <f t="shared" si="63"/>
        <v>39749.599999999999</v>
      </c>
      <c r="G765" s="39">
        <f t="shared" si="63"/>
        <v>99.1</v>
      </c>
      <c r="H765" s="39">
        <f t="shared" si="63"/>
        <v>99.1</v>
      </c>
      <c r="I765" s="39">
        <f t="shared" si="63"/>
        <v>0.21117726530768804</v>
      </c>
      <c r="J765" s="39">
        <f t="shared" si="63"/>
        <v>0.21117726530768804</v>
      </c>
      <c r="K765" s="39">
        <f t="shared" si="63"/>
        <v>0.21117726530768804</v>
      </c>
    </row>
    <row r="766" spans="1:12" x14ac:dyDescent="0.3">
      <c r="A766" s="224"/>
      <c r="B766" s="208"/>
      <c r="C766" s="38" t="s">
        <v>18</v>
      </c>
      <c r="D766" s="39">
        <f>D780</f>
        <v>46927.4</v>
      </c>
      <c r="E766" s="39">
        <f>E780</f>
        <v>46927.4</v>
      </c>
      <c r="F766" s="39">
        <f>F780</f>
        <v>39749.599999999999</v>
      </c>
      <c r="G766" s="39">
        <f>G780</f>
        <v>99.1</v>
      </c>
      <c r="H766" s="39">
        <f>H780</f>
        <v>99.1</v>
      </c>
      <c r="I766" s="39">
        <f>G766/D766*100</f>
        <v>0.21117726530768804</v>
      </c>
      <c r="J766" s="39">
        <f>H766/E766*100</f>
        <v>0.21117726530768804</v>
      </c>
      <c r="K766" s="39">
        <f>G766/E766*100</f>
        <v>0.21117726530768804</v>
      </c>
    </row>
    <row r="767" spans="1:12" ht="75" x14ac:dyDescent="0.3">
      <c r="A767" s="224"/>
      <c r="B767" s="208"/>
      <c r="C767" s="40" t="s">
        <v>137</v>
      </c>
      <c r="D767" s="39">
        <v>0</v>
      </c>
      <c r="E767" s="39">
        <v>0</v>
      </c>
      <c r="F767" s="51">
        <v>0</v>
      </c>
      <c r="G767" s="51">
        <v>0</v>
      </c>
      <c r="H767" s="51">
        <v>0</v>
      </c>
      <c r="I767" s="51">
        <v>0</v>
      </c>
      <c r="J767" s="51">
        <v>0</v>
      </c>
      <c r="K767" s="51">
        <v>0</v>
      </c>
    </row>
    <row r="768" spans="1:12" ht="56.25" x14ac:dyDescent="0.3">
      <c r="A768" s="224"/>
      <c r="B768" s="208"/>
      <c r="C768" s="38" t="s">
        <v>33</v>
      </c>
      <c r="D768" s="39">
        <f>D782</f>
        <v>0</v>
      </c>
      <c r="E768" s="39">
        <f>E782</f>
        <v>0</v>
      </c>
      <c r="F768" s="39">
        <f>F782</f>
        <v>0</v>
      </c>
      <c r="G768" s="39">
        <f>G782</f>
        <v>0</v>
      </c>
      <c r="H768" s="39">
        <f>H782</f>
        <v>0</v>
      </c>
      <c r="I768" s="39">
        <v>0</v>
      </c>
      <c r="J768" s="39">
        <v>0</v>
      </c>
      <c r="K768" s="39">
        <v>0</v>
      </c>
      <c r="L768" s="26" t="s">
        <v>245</v>
      </c>
    </row>
    <row r="769" spans="1:11" ht="93.75" x14ac:dyDescent="0.3">
      <c r="A769" s="224"/>
      <c r="B769" s="208"/>
      <c r="C769" s="40" t="s">
        <v>138</v>
      </c>
      <c r="D769" s="39">
        <v>0</v>
      </c>
      <c r="E769" s="39">
        <v>0</v>
      </c>
      <c r="F769" s="39">
        <v>0</v>
      </c>
      <c r="G769" s="39">
        <v>0</v>
      </c>
      <c r="H769" s="39">
        <v>0</v>
      </c>
      <c r="I769" s="39">
        <v>0</v>
      </c>
      <c r="J769" s="39">
        <v>0</v>
      </c>
      <c r="K769" s="39">
        <v>0</v>
      </c>
    </row>
    <row r="770" spans="1:11" ht="37.5" x14ac:dyDescent="0.3">
      <c r="A770" s="224"/>
      <c r="B770" s="208"/>
      <c r="C770" s="38" t="s">
        <v>20</v>
      </c>
      <c r="D770" s="39">
        <v>0</v>
      </c>
      <c r="E770" s="39">
        <v>0</v>
      </c>
      <c r="F770" s="51">
        <v>0</v>
      </c>
      <c r="G770" s="51">
        <v>0</v>
      </c>
      <c r="H770" s="51">
        <v>0</v>
      </c>
      <c r="I770" s="51">
        <v>0</v>
      </c>
      <c r="J770" s="51">
        <v>0</v>
      </c>
      <c r="K770" s="51">
        <v>0</v>
      </c>
    </row>
    <row r="771" spans="1:11" ht="56.25" x14ac:dyDescent="0.3">
      <c r="A771" s="224"/>
      <c r="B771" s="209"/>
      <c r="C771" s="38" t="s">
        <v>21</v>
      </c>
      <c r="D771" s="39">
        <v>0</v>
      </c>
      <c r="E771" s="39">
        <v>0</v>
      </c>
      <c r="F771" s="51">
        <v>0</v>
      </c>
      <c r="G771" s="51">
        <v>0</v>
      </c>
      <c r="H771" s="51">
        <v>0</v>
      </c>
      <c r="I771" s="51">
        <v>0</v>
      </c>
      <c r="J771" s="51">
        <v>0</v>
      </c>
      <c r="K771" s="51">
        <v>0</v>
      </c>
    </row>
    <row r="772" spans="1:11" x14ac:dyDescent="0.3">
      <c r="A772" s="224"/>
      <c r="B772" s="207" t="s">
        <v>246</v>
      </c>
      <c r="C772" s="38" t="s">
        <v>136</v>
      </c>
      <c r="D772" s="39">
        <f t="shared" ref="D772:K772" si="64">D773+D775+D777+D778</f>
        <v>0</v>
      </c>
      <c r="E772" s="39">
        <f t="shared" si="64"/>
        <v>0</v>
      </c>
      <c r="F772" s="39">
        <f t="shared" si="64"/>
        <v>0</v>
      </c>
      <c r="G772" s="39">
        <f t="shared" si="64"/>
        <v>0</v>
      </c>
      <c r="H772" s="39">
        <f t="shared" si="64"/>
        <v>0</v>
      </c>
      <c r="I772" s="39">
        <f t="shared" si="64"/>
        <v>0</v>
      </c>
      <c r="J772" s="39">
        <f t="shared" si="64"/>
        <v>0</v>
      </c>
      <c r="K772" s="39">
        <f t="shared" si="64"/>
        <v>0</v>
      </c>
    </row>
    <row r="773" spans="1:11" x14ac:dyDescent="0.3">
      <c r="A773" s="224"/>
      <c r="B773" s="208"/>
      <c r="C773" s="38" t="s">
        <v>18</v>
      </c>
      <c r="D773" s="39">
        <v>0</v>
      </c>
      <c r="E773" s="39">
        <v>0</v>
      </c>
      <c r="F773" s="51">
        <v>0</v>
      </c>
      <c r="G773" s="51">
        <v>0</v>
      </c>
      <c r="H773" s="51">
        <v>0</v>
      </c>
      <c r="I773" s="51">
        <v>0</v>
      </c>
      <c r="J773" s="51">
        <v>0</v>
      </c>
      <c r="K773" s="51">
        <v>0</v>
      </c>
    </row>
    <row r="774" spans="1:11" ht="75" x14ac:dyDescent="0.3">
      <c r="A774" s="224"/>
      <c r="B774" s="208"/>
      <c r="C774" s="40" t="s">
        <v>137</v>
      </c>
      <c r="D774" s="39">
        <v>0</v>
      </c>
      <c r="E774" s="39">
        <v>0</v>
      </c>
      <c r="F774" s="51">
        <v>0</v>
      </c>
      <c r="G774" s="51">
        <v>0</v>
      </c>
      <c r="H774" s="51">
        <v>0</v>
      </c>
      <c r="I774" s="51">
        <v>0</v>
      </c>
      <c r="J774" s="51">
        <v>0</v>
      </c>
      <c r="K774" s="51">
        <v>0</v>
      </c>
    </row>
    <row r="775" spans="1:11" ht="56.25" x14ac:dyDescent="0.3">
      <c r="A775" s="224"/>
      <c r="B775" s="208"/>
      <c r="C775" s="38" t="s">
        <v>33</v>
      </c>
      <c r="D775" s="39">
        <v>0</v>
      </c>
      <c r="E775" s="39">
        <v>0</v>
      </c>
      <c r="F775" s="51">
        <v>0</v>
      </c>
      <c r="G775" s="51">
        <v>0</v>
      </c>
      <c r="H775" s="51">
        <v>0</v>
      </c>
      <c r="I775" s="51">
        <v>0</v>
      </c>
      <c r="J775" s="51">
        <v>0</v>
      </c>
      <c r="K775" s="51">
        <v>0</v>
      </c>
    </row>
    <row r="776" spans="1:11" ht="93.75" x14ac:dyDescent="0.3">
      <c r="A776" s="224"/>
      <c r="B776" s="208"/>
      <c r="C776" s="40" t="s">
        <v>138</v>
      </c>
      <c r="D776" s="39">
        <v>0</v>
      </c>
      <c r="E776" s="39">
        <v>0</v>
      </c>
      <c r="F776" s="39">
        <v>0</v>
      </c>
      <c r="G776" s="39">
        <v>0</v>
      </c>
      <c r="H776" s="39">
        <v>0</v>
      </c>
      <c r="I776" s="39">
        <v>0</v>
      </c>
      <c r="J776" s="39">
        <v>0</v>
      </c>
      <c r="K776" s="39">
        <v>0</v>
      </c>
    </row>
    <row r="777" spans="1:11" ht="37.5" x14ac:dyDescent="0.3">
      <c r="A777" s="224"/>
      <c r="B777" s="208"/>
      <c r="C777" s="38" t="s">
        <v>20</v>
      </c>
      <c r="D777" s="39">
        <v>0</v>
      </c>
      <c r="E777" s="39">
        <f>E784</f>
        <v>0</v>
      </c>
      <c r="F777" s="39">
        <f>F784</f>
        <v>0</v>
      </c>
      <c r="G777" s="39">
        <v>0</v>
      </c>
      <c r="H777" s="39">
        <f>H784</f>
        <v>0</v>
      </c>
      <c r="I777" s="39">
        <v>0</v>
      </c>
      <c r="J777" s="39">
        <v>0</v>
      </c>
      <c r="K777" s="39">
        <v>0</v>
      </c>
    </row>
    <row r="778" spans="1:11" ht="56.25" x14ac:dyDescent="0.3">
      <c r="A778" s="225"/>
      <c r="B778" s="209"/>
      <c r="C778" s="38" t="s">
        <v>21</v>
      </c>
      <c r="D778" s="39">
        <v>0</v>
      </c>
      <c r="E778" s="39">
        <v>0</v>
      </c>
      <c r="F778" s="51">
        <v>0</v>
      </c>
      <c r="G778" s="51">
        <v>0</v>
      </c>
      <c r="H778" s="51">
        <v>0</v>
      </c>
      <c r="I778" s="51">
        <v>0</v>
      </c>
      <c r="J778" s="51">
        <v>0</v>
      </c>
      <c r="K778" s="51">
        <v>0</v>
      </c>
    </row>
    <row r="779" spans="1:11" x14ac:dyDescent="0.3">
      <c r="A779" s="207" t="s">
        <v>247</v>
      </c>
      <c r="B779" s="207" t="s">
        <v>141</v>
      </c>
      <c r="C779" s="38" t="s">
        <v>136</v>
      </c>
      <c r="D779" s="39">
        <f t="shared" ref="D779:K779" si="65">D780+D782+D784+D785</f>
        <v>46927.4</v>
      </c>
      <c r="E779" s="39">
        <f t="shared" si="65"/>
        <v>46927.4</v>
      </c>
      <c r="F779" s="39">
        <f t="shared" si="65"/>
        <v>39749.599999999999</v>
      </c>
      <c r="G779" s="39">
        <f t="shared" si="65"/>
        <v>99.1</v>
      </c>
      <c r="H779" s="39">
        <f t="shared" si="65"/>
        <v>99.1</v>
      </c>
      <c r="I779" s="39">
        <f t="shared" si="65"/>
        <v>0.21117726530768804</v>
      </c>
      <c r="J779" s="39">
        <f t="shared" si="65"/>
        <v>0.21117726530768804</v>
      </c>
      <c r="K779" s="39">
        <f t="shared" si="65"/>
        <v>0.21117726530768804</v>
      </c>
    </row>
    <row r="780" spans="1:11" x14ac:dyDescent="0.3">
      <c r="A780" s="221"/>
      <c r="B780" s="208"/>
      <c r="C780" s="38" t="s">
        <v>18</v>
      </c>
      <c r="D780" s="39">
        <v>46927.4</v>
      </c>
      <c r="E780" s="39">
        <v>46927.4</v>
      </c>
      <c r="F780" s="51">
        <v>39749.599999999999</v>
      </c>
      <c r="G780" s="51">
        <v>99.1</v>
      </c>
      <c r="H780" s="51">
        <v>99.1</v>
      </c>
      <c r="I780" s="51">
        <f>G780/D780*100</f>
        <v>0.21117726530768804</v>
      </c>
      <c r="J780" s="51">
        <f>G780/E780*100</f>
        <v>0.21117726530768804</v>
      </c>
      <c r="K780" s="51">
        <f>G780/E780*100</f>
        <v>0.21117726530768804</v>
      </c>
    </row>
    <row r="781" spans="1:11" ht="75" x14ac:dyDescent="0.3">
      <c r="A781" s="221"/>
      <c r="B781" s="208"/>
      <c r="C781" s="40" t="s">
        <v>137</v>
      </c>
      <c r="D781" s="39">
        <v>0</v>
      </c>
      <c r="E781" s="39">
        <v>0</v>
      </c>
      <c r="F781" s="51">
        <v>0</v>
      </c>
      <c r="G781" s="51">
        <v>0</v>
      </c>
      <c r="H781" s="51">
        <v>0</v>
      </c>
      <c r="I781" s="51">
        <v>0</v>
      </c>
      <c r="J781" s="51">
        <v>0</v>
      </c>
      <c r="K781" s="51">
        <v>0</v>
      </c>
    </row>
    <row r="782" spans="1:11" ht="56.25" x14ac:dyDescent="0.3">
      <c r="A782" s="221"/>
      <c r="B782" s="208"/>
      <c r="C782" s="38" t="s">
        <v>33</v>
      </c>
      <c r="D782" s="39">
        <v>0</v>
      </c>
      <c r="E782" s="39">
        <v>0</v>
      </c>
      <c r="F782" s="51">
        <v>0</v>
      </c>
      <c r="G782" s="51">
        <v>0</v>
      </c>
      <c r="H782" s="51">
        <v>0</v>
      </c>
      <c r="I782" s="51">
        <v>0</v>
      </c>
      <c r="J782" s="51">
        <v>0</v>
      </c>
      <c r="K782" s="51">
        <v>0</v>
      </c>
    </row>
    <row r="783" spans="1:11" ht="93.75" x14ac:dyDescent="0.3">
      <c r="A783" s="221"/>
      <c r="B783" s="208"/>
      <c r="C783" s="40" t="s">
        <v>138</v>
      </c>
      <c r="D783" s="39">
        <v>0</v>
      </c>
      <c r="E783" s="39">
        <v>0</v>
      </c>
      <c r="F783" s="39">
        <v>0</v>
      </c>
      <c r="G783" s="39">
        <v>0</v>
      </c>
      <c r="H783" s="39">
        <v>0</v>
      </c>
      <c r="I783" s="39">
        <v>0</v>
      </c>
      <c r="J783" s="39">
        <v>0</v>
      </c>
      <c r="K783" s="39">
        <v>0</v>
      </c>
    </row>
    <row r="784" spans="1:11" ht="37.5" x14ac:dyDescent="0.3">
      <c r="A784" s="221"/>
      <c r="B784" s="208"/>
      <c r="C784" s="38" t="s">
        <v>20</v>
      </c>
      <c r="D784" s="39">
        <v>0</v>
      </c>
      <c r="E784" s="39">
        <v>0</v>
      </c>
      <c r="F784" s="51">
        <v>0</v>
      </c>
      <c r="G784" s="51">
        <v>0</v>
      </c>
      <c r="H784" s="51">
        <v>0</v>
      </c>
      <c r="I784" s="51">
        <v>0</v>
      </c>
      <c r="J784" s="51">
        <v>0</v>
      </c>
      <c r="K784" s="51">
        <v>0</v>
      </c>
    </row>
    <row r="785" spans="1:11" ht="56.25" x14ac:dyDescent="0.3">
      <c r="A785" s="222"/>
      <c r="B785" s="209"/>
      <c r="C785" s="38" t="s">
        <v>21</v>
      </c>
      <c r="D785" s="39">
        <v>0</v>
      </c>
      <c r="E785" s="39">
        <v>0</v>
      </c>
      <c r="F785" s="51">
        <v>0</v>
      </c>
      <c r="G785" s="51">
        <v>0</v>
      </c>
      <c r="H785" s="51">
        <v>0</v>
      </c>
      <c r="I785" s="51">
        <v>0</v>
      </c>
      <c r="J785" s="51">
        <v>0</v>
      </c>
      <c r="K785" s="51">
        <v>0</v>
      </c>
    </row>
    <row r="786" spans="1:11" x14ac:dyDescent="0.3">
      <c r="A786" s="207" t="s">
        <v>248</v>
      </c>
      <c r="B786" s="207" t="s">
        <v>249</v>
      </c>
      <c r="C786" s="38" t="s">
        <v>136</v>
      </c>
      <c r="D786" s="39">
        <f t="shared" ref="D786:K786" si="66">D787+D789+D791+D792</f>
        <v>8697.3000000000011</v>
      </c>
      <c r="E786" s="39">
        <f t="shared" si="66"/>
        <v>8697.3000000000011</v>
      </c>
      <c r="F786" s="39">
        <f t="shared" si="66"/>
        <v>8697.3000000000011</v>
      </c>
      <c r="G786" s="39">
        <f t="shared" si="66"/>
        <v>4348.6000000000004</v>
      </c>
      <c r="H786" s="39">
        <f t="shared" si="66"/>
        <v>0</v>
      </c>
      <c r="I786" s="39">
        <f t="shared" si="66"/>
        <v>0</v>
      </c>
      <c r="J786" s="39">
        <f t="shared" si="66"/>
        <v>0</v>
      </c>
      <c r="K786" s="39">
        <f t="shared" si="66"/>
        <v>0</v>
      </c>
    </row>
    <row r="787" spans="1:11" x14ac:dyDescent="0.3">
      <c r="A787" s="208"/>
      <c r="B787" s="208"/>
      <c r="C787" s="38" t="s">
        <v>18</v>
      </c>
      <c r="D787" s="39">
        <v>956.7</v>
      </c>
      <c r="E787" s="39">
        <v>956.7</v>
      </c>
      <c r="F787" s="51">
        <v>956.7</v>
      </c>
      <c r="G787" s="51">
        <v>478.3</v>
      </c>
      <c r="H787" s="51">
        <v>0</v>
      </c>
      <c r="I787" s="51">
        <v>0</v>
      </c>
      <c r="J787" s="51">
        <v>0</v>
      </c>
      <c r="K787" s="51">
        <v>0</v>
      </c>
    </row>
    <row r="788" spans="1:11" ht="75" x14ac:dyDescent="0.3">
      <c r="A788" s="208"/>
      <c r="B788" s="208"/>
      <c r="C788" s="40" t="s">
        <v>137</v>
      </c>
      <c r="D788" s="39">
        <f>D787</f>
        <v>956.7</v>
      </c>
      <c r="E788" s="39">
        <f>E787</f>
        <v>956.7</v>
      </c>
      <c r="F788" s="39">
        <f>F787</f>
        <v>956.7</v>
      </c>
      <c r="G788" s="39">
        <f>G787</f>
        <v>478.3</v>
      </c>
      <c r="H788" s="51">
        <v>0</v>
      </c>
      <c r="I788" s="51">
        <v>0</v>
      </c>
      <c r="J788" s="51">
        <v>0</v>
      </c>
      <c r="K788" s="51">
        <v>0</v>
      </c>
    </row>
    <row r="789" spans="1:11" ht="56.25" x14ac:dyDescent="0.3">
      <c r="A789" s="208"/>
      <c r="B789" s="208"/>
      <c r="C789" s="38" t="s">
        <v>33</v>
      </c>
      <c r="D789" s="39">
        <v>7740.6</v>
      </c>
      <c r="E789" s="39">
        <v>7740.6</v>
      </c>
      <c r="F789" s="51">
        <v>7740.6</v>
      </c>
      <c r="G789" s="51">
        <v>3870.3</v>
      </c>
      <c r="H789" s="51">
        <v>0</v>
      </c>
      <c r="I789" s="51">
        <v>0</v>
      </c>
      <c r="J789" s="51">
        <v>0</v>
      </c>
      <c r="K789" s="51">
        <v>0</v>
      </c>
    </row>
    <row r="790" spans="1:11" ht="93.75" x14ac:dyDescent="0.3">
      <c r="A790" s="208"/>
      <c r="B790" s="208"/>
      <c r="C790" s="40" t="s">
        <v>138</v>
      </c>
      <c r="D790" s="39">
        <f>D789</f>
        <v>7740.6</v>
      </c>
      <c r="E790" s="39">
        <f>E789</f>
        <v>7740.6</v>
      </c>
      <c r="F790" s="39">
        <f>F789</f>
        <v>7740.6</v>
      </c>
      <c r="G790" s="39">
        <f>G789</f>
        <v>3870.3</v>
      </c>
      <c r="H790" s="39">
        <f>H789</f>
        <v>0</v>
      </c>
      <c r="I790" s="39">
        <v>0</v>
      </c>
      <c r="J790" s="39">
        <v>0</v>
      </c>
      <c r="K790" s="39">
        <v>0</v>
      </c>
    </row>
    <row r="791" spans="1:11" ht="37.5" x14ac:dyDescent="0.3">
      <c r="A791" s="208"/>
      <c r="B791" s="208"/>
      <c r="C791" s="38" t="s">
        <v>20</v>
      </c>
      <c r="D791" s="39">
        <v>0</v>
      </c>
      <c r="E791" s="39">
        <v>0</v>
      </c>
      <c r="F791" s="51">
        <v>0</v>
      </c>
      <c r="G791" s="51">
        <v>0</v>
      </c>
      <c r="H791" s="51">
        <v>0</v>
      </c>
      <c r="I791" s="51">
        <v>0</v>
      </c>
      <c r="J791" s="51">
        <v>0</v>
      </c>
      <c r="K791" s="51">
        <v>0</v>
      </c>
    </row>
    <row r="792" spans="1:11" ht="56.25" x14ac:dyDescent="0.3">
      <c r="A792" s="209"/>
      <c r="B792" s="209"/>
      <c r="C792" s="38" t="s">
        <v>21</v>
      </c>
      <c r="D792" s="39">
        <v>0</v>
      </c>
      <c r="E792" s="39">
        <v>0</v>
      </c>
      <c r="F792" s="51">
        <v>0</v>
      </c>
      <c r="G792" s="51">
        <v>0</v>
      </c>
      <c r="H792" s="51">
        <v>0</v>
      </c>
      <c r="I792" s="51">
        <v>0</v>
      </c>
      <c r="J792" s="51">
        <v>0</v>
      </c>
      <c r="K792" s="51">
        <v>0</v>
      </c>
    </row>
    <row r="793" spans="1:11" x14ac:dyDescent="0.3">
      <c r="A793" s="207" t="s">
        <v>250</v>
      </c>
      <c r="B793" s="207" t="s">
        <v>249</v>
      </c>
      <c r="C793" s="38" t="s">
        <v>136</v>
      </c>
      <c r="D793" s="39">
        <f>D794+D796+D798+D799</f>
        <v>10910.800000000001</v>
      </c>
      <c r="E793" s="39">
        <f>E794+E796+E798+E799</f>
        <v>10810.800000000001</v>
      </c>
      <c r="F793" s="39">
        <f>F794+F796+F798+F799</f>
        <v>10810.800000000001</v>
      </c>
      <c r="G793" s="39">
        <f>G794+G796+G798+G799</f>
        <v>0</v>
      </c>
      <c r="H793" s="39">
        <f>H794+H796+H798+H799</f>
        <v>0</v>
      </c>
      <c r="I793" s="39">
        <f>G793/D793*100</f>
        <v>0</v>
      </c>
      <c r="J793" s="39">
        <f>H793/E793*100</f>
        <v>0</v>
      </c>
      <c r="K793" s="39">
        <f>G793/E793*100</f>
        <v>0</v>
      </c>
    </row>
    <row r="794" spans="1:11" x14ac:dyDescent="0.3">
      <c r="A794" s="208"/>
      <c r="B794" s="208"/>
      <c r="C794" s="38" t="s">
        <v>18</v>
      </c>
      <c r="D794" s="39">
        <v>1189.2</v>
      </c>
      <c r="E794" s="39">
        <v>1189.2</v>
      </c>
      <c r="F794" s="39">
        <v>1189.2</v>
      </c>
      <c r="G794" s="51">
        <v>0</v>
      </c>
      <c r="H794" s="51">
        <v>0</v>
      </c>
      <c r="I794" s="51">
        <f>G794/D794*100</f>
        <v>0</v>
      </c>
      <c r="J794" s="51">
        <f>H794/E794*100</f>
        <v>0</v>
      </c>
      <c r="K794" s="51">
        <f>G794/E794*100</f>
        <v>0</v>
      </c>
    </row>
    <row r="795" spans="1:11" ht="75" x14ac:dyDescent="0.3">
      <c r="A795" s="208"/>
      <c r="B795" s="208"/>
      <c r="C795" s="40" t="s">
        <v>137</v>
      </c>
      <c r="D795" s="39">
        <f t="shared" ref="D795:K795" si="67">D794</f>
        <v>1189.2</v>
      </c>
      <c r="E795" s="39">
        <f t="shared" si="67"/>
        <v>1189.2</v>
      </c>
      <c r="F795" s="39">
        <f t="shared" si="67"/>
        <v>1189.2</v>
      </c>
      <c r="G795" s="39">
        <f t="shared" si="67"/>
        <v>0</v>
      </c>
      <c r="H795" s="39">
        <f t="shared" si="67"/>
        <v>0</v>
      </c>
      <c r="I795" s="39">
        <f t="shared" si="67"/>
        <v>0</v>
      </c>
      <c r="J795" s="39">
        <f t="shared" si="67"/>
        <v>0</v>
      </c>
      <c r="K795" s="39">
        <f t="shared" si="67"/>
        <v>0</v>
      </c>
    </row>
    <row r="796" spans="1:11" ht="56.25" x14ac:dyDescent="0.3">
      <c r="A796" s="208"/>
      <c r="B796" s="208"/>
      <c r="C796" s="38" t="s">
        <v>33</v>
      </c>
      <c r="D796" s="39">
        <v>9621.6</v>
      </c>
      <c r="E796" s="39">
        <v>9621.6</v>
      </c>
      <c r="F796" s="39">
        <v>9621.6</v>
      </c>
      <c r="G796" s="51">
        <v>0</v>
      </c>
      <c r="H796" s="51">
        <v>0</v>
      </c>
      <c r="I796" s="39">
        <f>I795</f>
        <v>0</v>
      </c>
      <c r="J796" s="39">
        <f>J795</f>
        <v>0</v>
      </c>
      <c r="K796" s="39">
        <f>K795</f>
        <v>0</v>
      </c>
    </row>
    <row r="797" spans="1:11" ht="93.75" x14ac:dyDescent="0.3">
      <c r="A797" s="208"/>
      <c r="B797" s="208"/>
      <c r="C797" s="40" t="s">
        <v>138</v>
      </c>
      <c r="D797" s="39">
        <f t="shared" ref="D797:K797" si="68">D796</f>
        <v>9621.6</v>
      </c>
      <c r="E797" s="39">
        <f t="shared" si="68"/>
        <v>9621.6</v>
      </c>
      <c r="F797" s="39">
        <f t="shared" si="68"/>
        <v>9621.6</v>
      </c>
      <c r="G797" s="39">
        <f t="shared" si="68"/>
        <v>0</v>
      </c>
      <c r="H797" s="39">
        <f t="shared" si="68"/>
        <v>0</v>
      </c>
      <c r="I797" s="39">
        <f t="shared" si="68"/>
        <v>0</v>
      </c>
      <c r="J797" s="39">
        <f t="shared" si="68"/>
        <v>0</v>
      </c>
      <c r="K797" s="39">
        <f t="shared" si="68"/>
        <v>0</v>
      </c>
    </row>
    <row r="798" spans="1:11" ht="37.5" x14ac:dyDescent="0.3">
      <c r="A798" s="208"/>
      <c r="B798" s="208"/>
      <c r="C798" s="38" t="s">
        <v>20</v>
      </c>
      <c r="D798" s="39">
        <v>100</v>
      </c>
      <c r="E798" s="39">
        <v>0</v>
      </c>
      <c r="F798" s="51">
        <v>0</v>
      </c>
      <c r="G798" s="51">
        <v>0</v>
      </c>
      <c r="H798" s="51">
        <v>0</v>
      </c>
      <c r="I798" s="51">
        <v>0</v>
      </c>
      <c r="J798" s="51">
        <v>0</v>
      </c>
      <c r="K798" s="51">
        <v>0</v>
      </c>
    </row>
    <row r="799" spans="1:11" ht="56.25" x14ac:dyDescent="0.3">
      <c r="A799" s="209"/>
      <c r="B799" s="209"/>
      <c r="C799" s="38" t="s">
        <v>21</v>
      </c>
      <c r="D799" s="39">
        <v>0</v>
      </c>
      <c r="E799" s="39">
        <v>0</v>
      </c>
      <c r="F799" s="51">
        <v>0</v>
      </c>
      <c r="G799" s="51">
        <v>0</v>
      </c>
      <c r="H799" s="51">
        <v>0</v>
      </c>
      <c r="I799" s="51">
        <v>0</v>
      </c>
      <c r="J799" s="51">
        <v>0</v>
      </c>
      <c r="K799" s="51">
        <v>0</v>
      </c>
    </row>
    <row r="800" spans="1:11" x14ac:dyDescent="0.3">
      <c r="A800" s="212" t="s">
        <v>251</v>
      </c>
      <c r="B800" s="207" t="s">
        <v>249</v>
      </c>
      <c r="C800" s="38" t="s">
        <v>136</v>
      </c>
      <c r="D800" s="39">
        <f>D801+D803+D805+D806</f>
        <v>1758.1</v>
      </c>
      <c r="E800" s="39">
        <f>E801+E803+E805+E806</f>
        <v>11258.1</v>
      </c>
      <c r="F800" s="39">
        <f>F801+F803+F805+F806</f>
        <v>1755.6</v>
      </c>
      <c r="G800" s="39">
        <f>G801+G803+G805+G806</f>
        <v>1657.2</v>
      </c>
      <c r="H800" s="39">
        <f>H801+H803+H805+H806</f>
        <v>0</v>
      </c>
      <c r="I800" s="37">
        <f>G800/D800*100</f>
        <v>94.260849781013604</v>
      </c>
      <c r="J800" s="37">
        <f>G800/E800*100</f>
        <v>14.720068217550031</v>
      </c>
      <c r="K800" s="37">
        <f>G800/F800*100</f>
        <v>94.395078605604937</v>
      </c>
    </row>
    <row r="801" spans="1:11" x14ac:dyDescent="0.3">
      <c r="A801" s="213"/>
      <c r="B801" s="208"/>
      <c r="C801" s="38" t="s">
        <v>18</v>
      </c>
      <c r="D801" s="39">
        <f>D808</f>
        <v>1758.1</v>
      </c>
      <c r="E801" s="39">
        <f>E808</f>
        <v>11258.1</v>
      </c>
      <c r="F801" s="39">
        <f>F808</f>
        <v>1755.6</v>
      </c>
      <c r="G801" s="39">
        <f>G808</f>
        <v>1657.2</v>
      </c>
      <c r="H801" s="39">
        <f>H808</f>
        <v>0</v>
      </c>
      <c r="I801" s="37">
        <f>G801/D801*100</f>
        <v>94.260849781013604</v>
      </c>
      <c r="J801" s="37">
        <f>G801/E801*100</f>
        <v>14.720068217550031</v>
      </c>
      <c r="K801" s="37">
        <f>G801/F801*100</f>
        <v>94.395078605604937</v>
      </c>
    </row>
    <row r="802" spans="1:11" ht="75" x14ac:dyDescent="0.3">
      <c r="A802" s="213"/>
      <c r="B802" s="208"/>
      <c r="C802" s="40" t="s">
        <v>137</v>
      </c>
      <c r="D802" s="39">
        <v>0</v>
      </c>
      <c r="E802" s="39">
        <v>0</v>
      </c>
      <c r="F802" s="51">
        <v>0</v>
      </c>
      <c r="G802" s="51">
        <v>0</v>
      </c>
      <c r="H802" s="51">
        <v>0</v>
      </c>
      <c r="I802" s="51">
        <v>0</v>
      </c>
      <c r="J802" s="51">
        <v>0</v>
      </c>
      <c r="K802" s="51">
        <v>0</v>
      </c>
    </row>
    <row r="803" spans="1:11" ht="56.25" x14ac:dyDescent="0.3">
      <c r="A803" s="213"/>
      <c r="B803" s="208"/>
      <c r="C803" s="38" t="s">
        <v>33</v>
      </c>
      <c r="D803" s="39">
        <v>0</v>
      </c>
      <c r="E803" s="39">
        <v>0</v>
      </c>
      <c r="F803" s="51">
        <v>0</v>
      </c>
      <c r="G803" s="51">
        <v>0</v>
      </c>
      <c r="H803" s="51">
        <v>0</v>
      </c>
      <c r="I803" s="51">
        <v>0</v>
      </c>
      <c r="J803" s="51">
        <v>0</v>
      </c>
      <c r="K803" s="51">
        <v>0</v>
      </c>
    </row>
    <row r="804" spans="1:11" ht="93.75" x14ac:dyDescent="0.3">
      <c r="A804" s="213"/>
      <c r="B804" s="208"/>
      <c r="C804" s="40" t="s">
        <v>138</v>
      </c>
      <c r="D804" s="39">
        <v>0</v>
      </c>
      <c r="E804" s="39">
        <v>0</v>
      </c>
      <c r="F804" s="39">
        <v>0</v>
      </c>
      <c r="G804" s="39">
        <v>0</v>
      </c>
      <c r="H804" s="39">
        <v>0</v>
      </c>
      <c r="I804" s="39">
        <v>0</v>
      </c>
      <c r="J804" s="39">
        <v>0</v>
      </c>
      <c r="K804" s="39">
        <v>0</v>
      </c>
    </row>
    <row r="805" spans="1:11" ht="37.5" x14ac:dyDescent="0.3">
      <c r="A805" s="213"/>
      <c r="B805" s="208"/>
      <c r="C805" s="38" t="s">
        <v>20</v>
      </c>
      <c r="D805" s="39">
        <v>0</v>
      </c>
      <c r="E805" s="39">
        <v>0</v>
      </c>
      <c r="F805" s="51">
        <v>0</v>
      </c>
      <c r="G805" s="51">
        <v>0</v>
      </c>
      <c r="H805" s="51">
        <v>0</v>
      </c>
      <c r="I805" s="51">
        <v>0</v>
      </c>
      <c r="J805" s="51">
        <v>0</v>
      </c>
      <c r="K805" s="51">
        <v>0</v>
      </c>
    </row>
    <row r="806" spans="1:11" ht="56.25" x14ac:dyDescent="0.3">
      <c r="A806" s="214"/>
      <c r="B806" s="209"/>
      <c r="C806" s="38" t="s">
        <v>21</v>
      </c>
      <c r="D806" s="39">
        <v>0</v>
      </c>
      <c r="E806" s="39">
        <v>0</v>
      </c>
      <c r="F806" s="51">
        <v>0</v>
      </c>
      <c r="G806" s="51">
        <v>0</v>
      </c>
      <c r="H806" s="51">
        <v>0</v>
      </c>
      <c r="I806" s="51">
        <v>0</v>
      </c>
      <c r="J806" s="51">
        <v>0</v>
      </c>
      <c r="K806" s="51">
        <v>0</v>
      </c>
    </row>
    <row r="807" spans="1:11" x14ac:dyDescent="0.3">
      <c r="A807" s="215" t="s">
        <v>252</v>
      </c>
      <c r="B807" s="207" t="s">
        <v>249</v>
      </c>
      <c r="C807" s="38" t="s">
        <v>136</v>
      </c>
      <c r="D807" s="39">
        <f>D808+D810+D812+D813</f>
        <v>1758.1</v>
      </c>
      <c r="E807" s="39">
        <f>E808+E810+E812+E813</f>
        <v>11258.1</v>
      </c>
      <c r="F807" s="39">
        <f>F808+F810+F812+F813</f>
        <v>1755.6</v>
      </c>
      <c r="G807" s="39">
        <f>G808+G810+G812+G813</f>
        <v>1657.2</v>
      </c>
      <c r="H807" s="39">
        <f>H808+H810+H812+H813</f>
        <v>0</v>
      </c>
      <c r="I807" s="37">
        <f>G807/D807*100</f>
        <v>94.260849781013604</v>
      </c>
      <c r="J807" s="37">
        <f>G807/E807*100</f>
        <v>14.720068217550031</v>
      </c>
      <c r="K807" s="37">
        <f>G807/F807*100</f>
        <v>94.395078605604937</v>
      </c>
    </row>
    <row r="808" spans="1:11" x14ac:dyDescent="0.3">
      <c r="A808" s="216"/>
      <c r="B808" s="208"/>
      <c r="C808" s="38" t="s">
        <v>18</v>
      </c>
      <c r="D808" s="39">
        <v>1758.1</v>
      </c>
      <c r="E808" s="39">
        <v>11258.1</v>
      </c>
      <c r="F808" s="51">
        <v>1755.6</v>
      </c>
      <c r="G808" s="51">
        <v>1657.2</v>
      </c>
      <c r="H808" s="51">
        <v>0</v>
      </c>
      <c r="I808" s="37">
        <f>G808/D808*100</f>
        <v>94.260849781013604</v>
      </c>
      <c r="J808" s="37">
        <f>G808/E808*100</f>
        <v>14.720068217550031</v>
      </c>
      <c r="K808" s="37">
        <f>G808/F808*100</f>
        <v>94.395078605604937</v>
      </c>
    </row>
    <row r="809" spans="1:11" ht="75" x14ac:dyDescent="0.3">
      <c r="A809" s="216"/>
      <c r="B809" s="208"/>
      <c r="C809" s="40" t="s">
        <v>137</v>
      </c>
      <c r="D809" s="39">
        <v>0</v>
      </c>
      <c r="E809" s="39">
        <v>0</v>
      </c>
      <c r="F809" s="51">
        <v>0</v>
      </c>
      <c r="G809" s="51">
        <v>0</v>
      </c>
      <c r="H809" s="51">
        <v>0</v>
      </c>
      <c r="I809" s="51">
        <v>0</v>
      </c>
      <c r="J809" s="51">
        <v>0</v>
      </c>
      <c r="K809" s="51">
        <v>0</v>
      </c>
    </row>
    <row r="810" spans="1:11" ht="56.25" x14ac:dyDescent="0.3">
      <c r="A810" s="216"/>
      <c r="B810" s="208"/>
      <c r="C810" s="38" t="s">
        <v>33</v>
      </c>
      <c r="D810" s="39">
        <v>0</v>
      </c>
      <c r="E810" s="39">
        <v>0</v>
      </c>
      <c r="F810" s="51">
        <v>0</v>
      </c>
      <c r="G810" s="51">
        <v>0</v>
      </c>
      <c r="H810" s="51">
        <v>0</v>
      </c>
      <c r="I810" s="51">
        <v>0</v>
      </c>
      <c r="J810" s="51">
        <v>0</v>
      </c>
      <c r="K810" s="51">
        <v>0</v>
      </c>
    </row>
    <row r="811" spans="1:11" ht="93.75" x14ac:dyDescent="0.3">
      <c r="A811" s="216"/>
      <c r="B811" s="208"/>
      <c r="C811" s="40" t="s">
        <v>138</v>
      </c>
      <c r="D811" s="39">
        <v>0</v>
      </c>
      <c r="E811" s="39">
        <v>0</v>
      </c>
      <c r="F811" s="39">
        <v>0</v>
      </c>
      <c r="G811" s="39">
        <v>0</v>
      </c>
      <c r="H811" s="39">
        <v>0</v>
      </c>
      <c r="I811" s="39">
        <v>0</v>
      </c>
      <c r="J811" s="39">
        <v>0</v>
      </c>
      <c r="K811" s="39">
        <v>0</v>
      </c>
    </row>
    <row r="812" spans="1:11" ht="37.5" x14ac:dyDescent="0.3">
      <c r="A812" s="216"/>
      <c r="B812" s="208"/>
      <c r="C812" s="38" t="s">
        <v>20</v>
      </c>
      <c r="D812" s="39">
        <v>0</v>
      </c>
      <c r="E812" s="39">
        <v>0</v>
      </c>
      <c r="F812" s="51">
        <v>0</v>
      </c>
      <c r="G812" s="51">
        <v>0</v>
      </c>
      <c r="H812" s="51">
        <v>0</v>
      </c>
      <c r="I812" s="51">
        <v>0</v>
      </c>
      <c r="J812" s="51">
        <v>0</v>
      </c>
      <c r="K812" s="51">
        <v>0</v>
      </c>
    </row>
    <row r="813" spans="1:11" ht="56.25" x14ac:dyDescent="0.3">
      <c r="A813" s="217"/>
      <c r="B813" s="209"/>
      <c r="C813" s="38" t="s">
        <v>21</v>
      </c>
      <c r="D813" s="39">
        <v>0</v>
      </c>
      <c r="E813" s="39">
        <v>0</v>
      </c>
      <c r="F813" s="51">
        <v>0</v>
      </c>
      <c r="G813" s="51">
        <v>0</v>
      </c>
      <c r="H813" s="51">
        <v>0</v>
      </c>
      <c r="I813" s="51">
        <v>0</v>
      </c>
      <c r="J813" s="51">
        <v>0</v>
      </c>
      <c r="K813" s="51">
        <v>0</v>
      </c>
    </row>
    <row r="814" spans="1:11" x14ac:dyDescent="0.3">
      <c r="A814" s="212" t="s">
        <v>253</v>
      </c>
      <c r="B814" s="218" t="s">
        <v>254</v>
      </c>
      <c r="C814" s="38" t="s">
        <v>136</v>
      </c>
      <c r="D814" s="39">
        <f t="shared" ref="D814:K814" si="69">D815+D817+D819+D820</f>
        <v>183834</v>
      </c>
      <c r="E814" s="39">
        <f t="shared" si="69"/>
        <v>99800</v>
      </c>
      <c r="F814" s="39">
        <f t="shared" si="69"/>
        <v>11088.9</v>
      </c>
      <c r="G814" s="39">
        <f t="shared" si="69"/>
        <v>0</v>
      </c>
      <c r="H814" s="39">
        <f t="shared" si="69"/>
        <v>0</v>
      </c>
      <c r="I814" s="39">
        <f t="shared" si="69"/>
        <v>0</v>
      </c>
      <c r="J814" s="39">
        <f t="shared" si="69"/>
        <v>0</v>
      </c>
      <c r="K814" s="39">
        <f t="shared" si="69"/>
        <v>0</v>
      </c>
    </row>
    <row r="815" spans="1:11" x14ac:dyDescent="0.3">
      <c r="A815" s="213"/>
      <c r="B815" s="219"/>
      <c r="C815" s="38" t="s">
        <v>18</v>
      </c>
      <c r="D815" s="39">
        <v>11088.9</v>
      </c>
      <c r="E815" s="39">
        <v>0</v>
      </c>
      <c r="F815" s="51">
        <v>11088.9</v>
      </c>
      <c r="G815" s="51">
        <v>0</v>
      </c>
      <c r="H815" s="51">
        <v>0</v>
      </c>
      <c r="I815" s="51">
        <v>0</v>
      </c>
      <c r="J815" s="51">
        <v>0</v>
      </c>
      <c r="K815" s="51">
        <v>0</v>
      </c>
    </row>
    <row r="816" spans="1:11" ht="75" x14ac:dyDescent="0.3">
      <c r="A816" s="213"/>
      <c r="B816" s="219"/>
      <c r="C816" s="40" t="s">
        <v>137</v>
      </c>
      <c r="D816" s="39">
        <f>D815</f>
        <v>11088.9</v>
      </c>
      <c r="E816" s="39">
        <f>E815</f>
        <v>0</v>
      </c>
      <c r="F816" s="51">
        <f>F815</f>
        <v>11088.9</v>
      </c>
      <c r="G816" s="51">
        <v>0</v>
      </c>
      <c r="H816" s="51">
        <v>0</v>
      </c>
      <c r="I816" s="51">
        <v>0</v>
      </c>
      <c r="J816" s="51">
        <v>0</v>
      </c>
      <c r="K816" s="51">
        <v>0</v>
      </c>
    </row>
    <row r="817" spans="1:11" ht="56.25" x14ac:dyDescent="0.3">
      <c r="A817" s="213"/>
      <c r="B817" s="219"/>
      <c r="C817" s="38" t="s">
        <v>33</v>
      </c>
      <c r="D817" s="39">
        <v>99800</v>
      </c>
      <c r="E817" s="39">
        <v>99800</v>
      </c>
      <c r="F817" s="51">
        <v>0</v>
      </c>
      <c r="G817" s="51">
        <v>0</v>
      </c>
      <c r="H817" s="51">
        <v>0</v>
      </c>
      <c r="I817" s="51">
        <v>0</v>
      </c>
      <c r="J817" s="51">
        <v>0</v>
      </c>
      <c r="K817" s="51">
        <v>0</v>
      </c>
    </row>
    <row r="818" spans="1:11" ht="93.75" x14ac:dyDescent="0.3">
      <c r="A818" s="213"/>
      <c r="B818" s="219"/>
      <c r="C818" s="40" t="s">
        <v>138</v>
      </c>
      <c r="D818" s="39">
        <f>D817</f>
        <v>99800</v>
      </c>
      <c r="E818" s="39">
        <f>E817</f>
        <v>99800</v>
      </c>
      <c r="F818" s="39">
        <f>F817</f>
        <v>0</v>
      </c>
      <c r="G818" s="39">
        <f>G817</f>
        <v>0</v>
      </c>
      <c r="H818" s="39">
        <f>H817</f>
        <v>0</v>
      </c>
      <c r="I818" s="39">
        <v>0</v>
      </c>
      <c r="J818" s="39">
        <v>0</v>
      </c>
      <c r="K818" s="39">
        <v>0</v>
      </c>
    </row>
    <row r="819" spans="1:11" ht="37.5" x14ac:dyDescent="0.3">
      <c r="A819" s="213"/>
      <c r="B819" s="219"/>
      <c r="C819" s="38" t="s">
        <v>20</v>
      </c>
      <c r="D819" s="39">
        <v>72945.100000000006</v>
      </c>
      <c r="E819" s="39">
        <v>0</v>
      </c>
      <c r="F819" s="51">
        <v>0</v>
      </c>
      <c r="G819" s="51">
        <v>0</v>
      </c>
      <c r="H819" s="51">
        <v>0</v>
      </c>
      <c r="I819" s="51">
        <v>0</v>
      </c>
      <c r="J819" s="51">
        <v>0</v>
      </c>
      <c r="K819" s="51">
        <v>0</v>
      </c>
    </row>
    <row r="820" spans="1:11" ht="56.25" x14ac:dyDescent="0.3">
      <c r="A820" s="214"/>
      <c r="B820" s="220"/>
      <c r="C820" s="38" t="s">
        <v>21</v>
      </c>
      <c r="D820" s="39">
        <v>0</v>
      </c>
      <c r="E820" s="39">
        <v>0</v>
      </c>
      <c r="F820" s="51">
        <v>0</v>
      </c>
      <c r="G820" s="51">
        <v>0</v>
      </c>
      <c r="H820" s="51">
        <v>0</v>
      </c>
      <c r="I820" s="51">
        <v>0</v>
      </c>
      <c r="J820" s="51">
        <v>0</v>
      </c>
      <c r="K820" s="51">
        <v>0</v>
      </c>
    </row>
    <row r="821" spans="1:11" x14ac:dyDescent="0.3">
      <c r="K821" s="24"/>
    </row>
    <row r="822" spans="1:11" x14ac:dyDescent="0.3">
      <c r="K822" s="24"/>
    </row>
    <row r="823" spans="1:11" x14ac:dyDescent="0.3">
      <c r="K823" s="24"/>
    </row>
    <row r="824" spans="1:11" x14ac:dyDescent="0.3">
      <c r="K824" s="24"/>
    </row>
    <row r="825" spans="1:11" x14ac:dyDescent="0.3">
      <c r="K825" s="24"/>
    </row>
    <row r="826" spans="1:11" x14ac:dyDescent="0.3">
      <c r="K826" s="24"/>
    </row>
    <row r="827" spans="1:11" x14ac:dyDescent="0.3">
      <c r="K827" s="24"/>
    </row>
    <row r="828" spans="1:11" x14ac:dyDescent="0.3">
      <c r="K828" s="24"/>
    </row>
    <row r="829" spans="1:11" x14ac:dyDescent="0.3">
      <c r="K829" s="24"/>
    </row>
    <row r="830" spans="1:11" x14ac:dyDescent="0.3">
      <c r="K830" s="24"/>
    </row>
    <row r="831" spans="1:11" x14ac:dyDescent="0.3">
      <c r="K831" s="24"/>
    </row>
    <row r="832" spans="1:11" x14ac:dyDescent="0.3">
      <c r="K832" s="24"/>
    </row>
    <row r="833" spans="11:11" x14ac:dyDescent="0.3">
      <c r="K833" s="24"/>
    </row>
    <row r="834" spans="11:11" x14ac:dyDescent="0.3">
      <c r="K834" s="24"/>
    </row>
    <row r="835" spans="11:11" x14ac:dyDescent="0.3">
      <c r="K835" s="24"/>
    </row>
    <row r="836" spans="11:11" x14ac:dyDescent="0.3">
      <c r="K836" s="24"/>
    </row>
  </sheetData>
  <mergeCells count="231">
    <mergeCell ref="A1:K1"/>
    <mergeCell ref="A800:A806"/>
    <mergeCell ref="B800:B806"/>
    <mergeCell ref="A807:A813"/>
    <mergeCell ref="B807:B813"/>
    <mergeCell ref="A814:A820"/>
    <mergeCell ref="B814:B820"/>
    <mergeCell ref="A779:A785"/>
    <mergeCell ref="B779:B785"/>
    <mergeCell ref="A786:A792"/>
    <mergeCell ref="B786:B792"/>
    <mergeCell ref="A793:A799"/>
    <mergeCell ref="B793:B799"/>
    <mergeCell ref="A751:A757"/>
    <mergeCell ref="B751:B757"/>
    <mergeCell ref="A758:A764"/>
    <mergeCell ref="B758:B764"/>
    <mergeCell ref="A765:A778"/>
    <mergeCell ref="B765:B771"/>
    <mergeCell ref="B772:B778"/>
    <mergeCell ref="A716:A743"/>
    <mergeCell ref="B716:B722"/>
    <mergeCell ref="B723:B729"/>
    <mergeCell ref="B730:B736"/>
    <mergeCell ref="B737:B743"/>
    <mergeCell ref="A744:A750"/>
    <mergeCell ref="B744:B750"/>
    <mergeCell ref="A695:A701"/>
    <mergeCell ref="B695:B701"/>
    <mergeCell ref="A702:A708"/>
    <mergeCell ref="B702:B708"/>
    <mergeCell ref="A709:A715"/>
    <mergeCell ref="B709:B715"/>
    <mergeCell ref="A674:A680"/>
    <mergeCell ref="B674:B680"/>
    <mergeCell ref="A681:A687"/>
    <mergeCell ref="B681:B687"/>
    <mergeCell ref="A688:A694"/>
    <mergeCell ref="B688:B694"/>
    <mergeCell ref="A653:A659"/>
    <mergeCell ref="B653:B659"/>
    <mergeCell ref="A660:A666"/>
    <mergeCell ref="B660:B666"/>
    <mergeCell ref="A667:A673"/>
    <mergeCell ref="B667:B673"/>
    <mergeCell ref="A632:A638"/>
    <mergeCell ref="B632:B638"/>
    <mergeCell ref="A639:A645"/>
    <mergeCell ref="B639:B645"/>
    <mergeCell ref="A646:A652"/>
    <mergeCell ref="B646:B652"/>
    <mergeCell ref="A611:A617"/>
    <mergeCell ref="B611:B617"/>
    <mergeCell ref="A618:A624"/>
    <mergeCell ref="B618:B624"/>
    <mergeCell ref="A625:A631"/>
    <mergeCell ref="B625:B631"/>
    <mergeCell ref="A590:A596"/>
    <mergeCell ref="B590:B596"/>
    <mergeCell ref="A597:A603"/>
    <mergeCell ref="B597:B603"/>
    <mergeCell ref="A604:A610"/>
    <mergeCell ref="B604:B610"/>
    <mergeCell ref="A569:A575"/>
    <mergeCell ref="B569:B575"/>
    <mergeCell ref="A576:A582"/>
    <mergeCell ref="B576:B582"/>
    <mergeCell ref="A583:A589"/>
    <mergeCell ref="B583:B589"/>
    <mergeCell ref="A548:A554"/>
    <mergeCell ref="B548:B554"/>
    <mergeCell ref="A555:A561"/>
    <mergeCell ref="B555:B561"/>
    <mergeCell ref="A562:A568"/>
    <mergeCell ref="B562:B568"/>
    <mergeCell ref="A527:A533"/>
    <mergeCell ref="B527:B533"/>
    <mergeCell ref="A534:A540"/>
    <mergeCell ref="B534:B540"/>
    <mergeCell ref="A541:A547"/>
    <mergeCell ref="B541:B547"/>
    <mergeCell ref="A506:A512"/>
    <mergeCell ref="B506:B512"/>
    <mergeCell ref="A513:A519"/>
    <mergeCell ref="B513:B519"/>
    <mergeCell ref="A520:A526"/>
    <mergeCell ref="B520:B526"/>
    <mergeCell ref="A485:A491"/>
    <mergeCell ref="B485:B491"/>
    <mergeCell ref="A492:A498"/>
    <mergeCell ref="B492:B498"/>
    <mergeCell ref="A499:A505"/>
    <mergeCell ref="B499:B505"/>
    <mergeCell ref="A464:A470"/>
    <mergeCell ref="B464:B470"/>
    <mergeCell ref="A471:A477"/>
    <mergeCell ref="B471:B477"/>
    <mergeCell ref="A478:A484"/>
    <mergeCell ref="B478:B484"/>
    <mergeCell ref="A436:A442"/>
    <mergeCell ref="B436:B442"/>
    <mergeCell ref="A443:A449"/>
    <mergeCell ref="B443:B449"/>
    <mergeCell ref="A450:A463"/>
    <mergeCell ref="B450:B456"/>
    <mergeCell ref="B457:B463"/>
    <mergeCell ref="A415:A421"/>
    <mergeCell ref="B415:B421"/>
    <mergeCell ref="A422:A428"/>
    <mergeCell ref="B422:B428"/>
    <mergeCell ref="A429:A435"/>
    <mergeCell ref="B429:B435"/>
    <mergeCell ref="A394:A400"/>
    <mergeCell ref="B394:B400"/>
    <mergeCell ref="A401:A407"/>
    <mergeCell ref="B401:B407"/>
    <mergeCell ref="A408:A414"/>
    <mergeCell ref="B408:B414"/>
    <mergeCell ref="A377:A381"/>
    <mergeCell ref="B377:B381"/>
    <mergeCell ref="A382:A386"/>
    <mergeCell ref="B382:B386"/>
    <mergeCell ref="A387:A393"/>
    <mergeCell ref="B387:B393"/>
    <mergeCell ref="A349:A362"/>
    <mergeCell ref="B349:B355"/>
    <mergeCell ref="B356:B362"/>
    <mergeCell ref="A363:A376"/>
    <mergeCell ref="B363:B369"/>
    <mergeCell ref="B370:B376"/>
    <mergeCell ref="A328:A334"/>
    <mergeCell ref="B328:B334"/>
    <mergeCell ref="A335:A341"/>
    <mergeCell ref="B335:B341"/>
    <mergeCell ref="A342:A348"/>
    <mergeCell ref="B342:B348"/>
    <mergeCell ref="A300:A306"/>
    <mergeCell ref="B300:B306"/>
    <mergeCell ref="A307:A320"/>
    <mergeCell ref="B307:B313"/>
    <mergeCell ref="B314:B320"/>
    <mergeCell ref="A321:A327"/>
    <mergeCell ref="B321:B327"/>
    <mergeCell ref="A265:A278"/>
    <mergeCell ref="B265:B271"/>
    <mergeCell ref="B272:B278"/>
    <mergeCell ref="A279:A285"/>
    <mergeCell ref="B279:B285"/>
    <mergeCell ref="A286:A299"/>
    <mergeCell ref="B286:B292"/>
    <mergeCell ref="B293:B299"/>
    <mergeCell ref="A237:A250"/>
    <mergeCell ref="B237:B243"/>
    <mergeCell ref="B244:B250"/>
    <mergeCell ref="A251:A264"/>
    <mergeCell ref="B251:B257"/>
    <mergeCell ref="B258:B264"/>
    <mergeCell ref="A202:A208"/>
    <mergeCell ref="B202:B208"/>
    <mergeCell ref="A209:A222"/>
    <mergeCell ref="B209:B215"/>
    <mergeCell ref="B216:B222"/>
    <mergeCell ref="A223:A236"/>
    <mergeCell ref="B223:B229"/>
    <mergeCell ref="B230:B236"/>
    <mergeCell ref="A181:A187"/>
    <mergeCell ref="B181:B187"/>
    <mergeCell ref="A188:A194"/>
    <mergeCell ref="B188:B194"/>
    <mergeCell ref="A195:A201"/>
    <mergeCell ref="B195:B201"/>
    <mergeCell ref="A160:A166"/>
    <mergeCell ref="B160:B166"/>
    <mergeCell ref="A167:A173"/>
    <mergeCell ref="B167:B173"/>
    <mergeCell ref="A174:A180"/>
    <mergeCell ref="B174:B180"/>
    <mergeCell ref="A139:A145"/>
    <mergeCell ref="B139:B145"/>
    <mergeCell ref="A146:A152"/>
    <mergeCell ref="B146:B152"/>
    <mergeCell ref="A153:A159"/>
    <mergeCell ref="B153:B159"/>
    <mergeCell ref="A118:A124"/>
    <mergeCell ref="B118:B124"/>
    <mergeCell ref="A125:A131"/>
    <mergeCell ref="B125:B131"/>
    <mergeCell ref="A132:A138"/>
    <mergeCell ref="B132:B138"/>
    <mergeCell ref="A97:A103"/>
    <mergeCell ref="B97:B103"/>
    <mergeCell ref="A104:A110"/>
    <mergeCell ref="B104:B110"/>
    <mergeCell ref="A111:A117"/>
    <mergeCell ref="B111:B117"/>
    <mergeCell ref="A76:A82"/>
    <mergeCell ref="B76:B82"/>
    <mergeCell ref="A83:A89"/>
    <mergeCell ref="B83:B89"/>
    <mergeCell ref="A90:A96"/>
    <mergeCell ref="B90:B96"/>
    <mergeCell ref="A54:A60"/>
    <mergeCell ref="B54:B60"/>
    <mergeCell ref="B61:F61"/>
    <mergeCell ref="A62:A75"/>
    <mergeCell ref="B62:B68"/>
    <mergeCell ref="B69:B75"/>
    <mergeCell ref="A11:A17"/>
    <mergeCell ref="B11:B17"/>
    <mergeCell ref="B18:F18"/>
    <mergeCell ref="A19:A53"/>
    <mergeCell ref="B19:B25"/>
    <mergeCell ref="B26:B32"/>
    <mergeCell ref="B33:B39"/>
    <mergeCell ref="B40:B46"/>
    <mergeCell ref="B47:B53"/>
    <mergeCell ref="G6:G9"/>
    <mergeCell ref="H6:H9"/>
    <mergeCell ref="I6:K6"/>
    <mergeCell ref="I7:I9"/>
    <mergeCell ref="J7:J9"/>
    <mergeCell ref="K7:K9"/>
    <mergeCell ref="A2:K2"/>
    <mergeCell ref="A3:K3"/>
    <mergeCell ref="A4:K4"/>
    <mergeCell ref="A6:A9"/>
    <mergeCell ref="B6:B9"/>
    <mergeCell ref="C6:C9"/>
    <mergeCell ref="D6:D9"/>
    <mergeCell ref="E6:E9"/>
    <mergeCell ref="F6:F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7" workbookViewId="0">
      <selection activeCell="I14" sqref="I14"/>
    </sheetView>
  </sheetViews>
  <sheetFormatPr defaultColWidth="20.7109375" defaultRowHeight="15" x14ac:dyDescent="0.25"/>
  <cols>
    <col min="4" max="4" width="14.5703125" customWidth="1"/>
    <col min="6" max="6" width="16.42578125" customWidth="1"/>
  </cols>
  <sheetData>
    <row r="1" spans="1:8" x14ac:dyDescent="0.25">
      <c r="A1" s="55"/>
      <c r="B1" s="56"/>
      <c r="C1" s="56"/>
      <c r="D1" s="56"/>
      <c r="E1" s="56"/>
      <c r="F1" s="56"/>
      <c r="G1" s="235" t="s">
        <v>255</v>
      </c>
      <c r="H1" s="235"/>
    </row>
    <row r="2" spans="1:8" x14ac:dyDescent="0.25">
      <c r="A2" s="236" t="s">
        <v>256</v>
      </c>
      <c r="B2" s="237"/>
      <c r="C2" s="237"/>
      <c r="D2" s="237"/>
      <c r="E2" s="237"/>
      <c r="F2" s="237"/>
      <c r="G2" s="237"/>
      <c r="H2" s="237"/>
    </row>
    <row r="3" spans="1:8" x14ac:dyDescent="0.25">
      <c r="A3" s="236"/>
      <c r="B3" s="237"/>
      <c r="C3" s="237"/>
      <c r="D3" s="237"/>
      <c r="E3" s="237"/>
      <c r="F3" s="237"/>
      <c r="G3" s="237"/>
      <c r="H3" s="237"/>
    </row>
    <row r="4" spans="1:8" x14ac:dyDescent="0.25">
      <c r="A4" s="233" t="s">
        <v>257</v>
      </c>
      <c r="B4" s="238" t="s">
        <v>258</v>
      </c>
      <c r="C4" s="239"/>
      <c r="D4" s="240" t="s">
        <v>259</v>
      </c>
      <c r="E4" s="230" t="s">
        <v>260</v>
      </c>
      <c r="F4" s="230"/>
      <c r="G4" s="230"/>
      <c r="H4" s="230"/>
    </row>
    <row r="5" spans="1:8" x14ac:dyDescent="0.25">
      <c r="A5" s="233"/>
      <c r="B5" s="243" t="s">
        <v>261</v>
      </c>
      <c r="C5" s="244" t="s">
        <v>262</v>
      </c>
      <c r="D5" s="241"/>
      <c r="E5" s="230" t="s">
        <v>263</v>
      </c>
      <c r="F5" s="230"/>
      <c r="G5" s="230" t="s">
        <v>262</v>
      </c>
      <c r="H5" s="230"/>
    </row>
    <row r="6" spans="1:8" ht="51.75" customHeight="1" x14ac:dyDescent="0.25">
      <c r="A6" s="233"/>
      <c r="B6" s="243"/>
      <c r="C6" s="245"/>
      <c r="D6" s="242"/>
      <c r="E6" s="57" t="s">
        <v>17</v>
      </c>
      <c r="F6" s="57" t="s">
        <v>264</v>
      </c>
      <c r="G6" s="58" t="s">
        <v>17</v>
      </c>
      <c r="H6" s="57" t="s">
        <v>264</v>
      </c>
    </row>
    <row r="7" spans="1:8" x14ac:dyDescent="0.25">
      <c r="A7" s="231" t="s">
        <v>265</v>
      </c>
      <c r="B7" s="232"/>
      <c r="C7" s="232"/>
      <c r="D7" s="232"/>
      <c r="E7" s="232"/>
      <c r="F7" s="232"/>
      <c r="G7" s="232"/>
      <c r="H7" s="232"/>
    </row>
    <row r="8" spans="1:8" ht="45" x14ac:dyDescent="0.25">
      <c r="A8" s="59" t="s">
        <v>266</v>
      </c>
      <c r="B8" s="233" t="s">
        <v>267</v>
      </c>
      <c r="C8" s="233"/>
      <c r="D8" s="233"/>
      <c r="E8" s="233"/>
      <c r="F8" s="233"/>
      <c r="G8" s="233"/>
      <c r="H8" s="233"/>
    </row>
    <row r="9" spans="1:8" ht="60" x14ac:dyDescent="0.25">
      <c r="A9" s="60" t="s">
        <v>268</v>
      </c>
      <c r="B9" s="234"/>
      <c r="C9" s="234"/>
      <c r="D9" s="234"/>
      <c r="E9" s="234"/>
      <c r="F9" s="234"/>
      <c r="G9" s="234"/>
      <c r="H9" s="234"/>
    </row>
    <row r="10" spans="1:8" ht="90" x14ac:dyDescent="0.25">
      <c r="A10" s="60" t="s">
        <v>269</v>
      </c>
      <c r="B10" s="61">
        <f>B12</f>
        <v>6538</v>
      </c>
      <c r="C10" s="53">
        <f>C12</f>
        <v>3334</v>
      </c>
      <c r="D10" s="53"/>
      <c r="E10" s="62">
        <f>E12</f>
        <v>17893</v>
      </c>
      <c r="F10" s="53">
        <v>0</v>
      </c>
      <c r="G10" s="62">
        <f>G12</f>
        <v>8520.6</v>
      </c>
      <c r="H10" s="53">
        <v>0</v>
      </c>
    </row>
    <row r="11" spans="1:8" x14ac:dyDescent="0.25">
      <c r="A11" s="60" t="s">
        <v>270</v>
      </c>
      <c r="B11" s="63"/>
      <c r="C11" s="64"/>
      <c r="D11" s="64"/>
      <c r="E11" s="65"/>
      <c r="F11" s="63"/>
      <c r="G11" s="65"/>
      <c r="H11" s="64"/>
    </row>
    <row r="12" spans="1:8" ht="150" x14ac:dyDescent="0.25">
      <c r="A12" s="60" t="s">
        <v>271</v>
      </c>
      <c r="B12" s="63">
        <v>6538</v>
      </c>
      <c r="C12" s="64">
        <v>3334</v>
      </c>
      <c r="D12" s="64"/>
      <c r="E12" s="65">
        <v>17893</v>
      </c>
      <c r="F12" s="64">
        <v>0</v>
      </c>
      <c r="G12" s="65">
        <v>8520.6</v>
      </c>
      <c r="H12" s="64">
        <v>0</v>
      </c>
    </row>
    <row r="13" spans="1:8" ht="45" x14ac:dyDescent="0.25">
      <c r="A13" s="59" t="s">
        <v>272</v>
      </c>
      <c r="B13" s="66" t="s">
        <v>273</v>
      </c>
      <c r="C13" s="67" t="s">
        <v>273</v>
      </c>
      <c r="D13" s="67"/>
      <c r="E13" s="68">
        <f>E10+E14+E15</f>
        <v>17901.7</v>
      </c>
      <c r="F13" s="67">
        <f>F10</f>
        <v>0</v>
      </c>
      <c r="G13" s="68">
        <f>G10+G14+G15</f>
        <v>8524.6</v>
      </c>
      <c r="H13" s="67">
        <f>H10</f>
        <v>0</v>
      </c>
    </row>
    <row r="14" spans="1:8" ht="120" x14ac:dyDescent="0.25">
      <c r="A14" s="60" t="s">
        <v>274</v>
      </c>
      <c r="B14" s="63" t="s">
        <v>273</v>
      </c>
      <c r="C14" s="64" t="s">
        <v>273</v>
      </c>
      <c r="D14" s="64"/>
      <c r="E14" s="65">
        <v>2.7</v>
      </c>
      <c r="F14" s="63">
        <v>0</v>
      </c>
      <c r="G14" s="69">
        <v>1.4</v>
      </c>
      <c r="H14" s="63">
        <v>0</v>
      </c>
    </row>
    <row r="15" spans="1:8" ht="225" x14ac:dyDescent="0.25">
      <c r="A15" s="70" t="s">
        <v>275</v>
      </c>
      <c r="B15" s="64" t="s">
        <v>273</v>
      </c>
      <c r="C15" s="64" t="s">
        <v>273</v>
      </c>
      <c r="D15" s="64"/>
      <c r="E15" s="65">
        <v>6</v>
      </c>
      <c r="F15" s="71">
        <v>0</v>
      </c>
      <c r="G15" s="65">
        <v>2.6</v>
      </c>
      <c r="H15" s="71">
        <v>0</v>
      </c>
    </row>
    <row r="16" spans="1:8" ht="45" x14ac:dyDescent="0.25">
      <c r="A16" s="59" t="s">
        <v>272</v>
      </c>
      <c r="B16" s="67"/>
      <c r="C16" s="67"/>
      <c r="D16" s="67"/>
      <c r="E16" s="68">
        <f>E13</f>
        <v>17901.7</v>
      </c>
      <c r="F16" s="67">
        <f>F13+F14+F15</f>
        <v>0</v>
      </c>
      <c r="G16" s="68">
        <f>G13</f>
        <v>8524.6</v>
      </c>
      <c r="H16" s="67">
        <f>H13+H14+H15</f>
        <v>0</v>
      </c>
    </row>
  </sheetData>
  <mergeCells count="13">
    <mergeCell ref="G5:H5"/>
    <mergeCell ref="A7:H7"/>
    <mergeCell ref="B8:H8"/>
    <mergeCell ref="B9:H9"/>
    <mergeCell ref="G1:H1"/>
    <mergeCell ref="A2:H3"/>
    <mergeCell ref="A4:A6"/>
    <mergeCell ref="B4:C4"/>
    <mergeCell ref="D4:D6"/>
    <mergeCell ref="E4:H4"/>
    <mergeCell ref="B5:B6"/>
    <mergeCell ref="C5:C6"/>
    <mergeCell ref="E5:F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3" zoomScale="70" zoomScaleNormal="70" workbookViewId="0">
      <selection activeCell="J17" sqref="J17"/>
    </sheetView>
  </sheetViews>
  <sheetFormatPr defaultColWidth="22" defaultRowHeight="18.75" x14ac:dyDescent="0.3"/>
  <cols>
    <col min="1" max="1" width="27.7109375" style="73" customWidth="1"/>
    <col min="2" max="7" width="22" style="73"/>
    <col min="8" max="8" width="24.85546875" style="73" customWidth="1"/>
    <col min="9" max="16384" width="22" style="73"/>
  </cols>
  <sheetData>
    <row r="1" spans="1:9" ht="3" hidden="1" customHeight="1" x14ac:dyDescent="0.3">
      <c r="A1" s="247"/>
      <c r="B1" s="248"/>
      <c r="C1" s="248"/>
      <c r="D1" s="248"/>
      <c r="E1" s="248"/>
      <c r="F1" s="248"/>
      <c r="G1" s="249"/>
      <c r="H1" s="72"/>
    </row>
    <row r="2" spans="1:9" hidden="1" x14ac:dyDescent="0.3">
      <c r="A2" s="250"/>
      <c r="B2" s="251"/>
      <c r="C2" s="251"/>
      <c r="D2" s="251"/>
      <c r="E2" s="251"/>
      <c r="F2" s="251"/>
      <c r="G2" s="252"/>
      <c r="H2" s="72"/>
    </row>
    <row r="3" spans="1:9" x14ac:dyDescent="0.3">
      <c r="A3" s="74"/>
      <c r="B3" s="72"/>
      <c r="C3" s="72"/>
      <c r="D3" s="72"/>
      <c r="E3" s="72"/>
      <c r="F3" s="72"/>
      <c r="G3" s="253" t="s">
        <v>276</v>
      </c>
      <c r="H3" s="253"/>
    </row>
    <row r="4" spans="1:9" ht="15" customHeight="1" x14ac:dyDescent="0.3">
      <c r="A4" s="254" t="s">
        <v>277</v>
      </c>
      <c r="B4" s="255"/>
      <c r="C4" s="255"/>
      <c r="D4" s="255"/>
      <c r="E4" s="255"/>
      <c r="F4" s="255"/>
      <c r="G4" s="255"/>
      <c r="H4" s="255"/>
    </row>
    <row r="5" spans="1:9" ht="56.25" customHeight="1" x14ac:dyDescent="0.3">
      <c r="A5" s="256"/>
      <c r="B5" s="257"/>
      <c r="C5" s="257"/>
      <c r="D5" s="257"/>
      <c r="E5" s="257"/>
      <c r="F5" s="257"/>
      <c r="G5" s="257"/>
      <c r="H5" s="257"/>
    </row>
    <row r="6" spans="1:9" x14ac:dyDescent="0.3">
      <c r="A6" s="258" t="s">
        <v>257</v>
      </c>
      <c r="B6" s="259" t="s">
        <v>258</v>
      </c>
      <c r="C6" s="259"/>
      <c r="D6" s="260" t="s">
        <v>278</v>
      </c>
      <c r="E6" s="258" t="s">
        <v>260</v>
      </c>
      <c r="F6" s="258"/>
      <c r="G6" s="258"/>
      <c r="H6" s="258"/>
    </row>
    <row r="7" spans="1:9" x14ac:dyDescent="0.3">
      <c r="A7" s="258"/>
      <c r="B7" s="260" t="s">
        <v>261</v>
      </c>
      <c r="C7" s="261" t="s">
        <v>262</v>
      </c>
      <c r="D7" s="260"/>
      <c r="E7" s="260" t="s">
        <v>263</v>
      </c>
      <c r="F7" s="260"/>
      <c r="G7" s="261" t="s">
        <v>262</v>
      </c>
      <c r="H7" s="261"/>
    </row>
    <row r="8" spans="1:9" ht="56.25" x14ac:dyDescent="0.3">
      <c r="A8" s="258"/>
      <c r="B8" s="260"/>
      <c r="C8" s="261"/>
      <c r="D8" s="260"/>
      <c r="E8" s="75" t="s">
        <v>17</v>
      </c>
      <c r="F8" s="75" t="s">
        <v>279</v>
      </c>
      <c r="G8" s="76" t="s">
        <v>17</v>
      </c>
      <c r="H8" s="75" t="s">
        <v>279</v>
      </c>
    </row>
    <row r="9" spans="1:9" x14ac:dyDescent="0.3">
      <c r="A9" s="262" t="s">
        <v>265</v>
      </c>
      <c r="B9" s="263"/>
      <c r="C9" s="263"/>
      <c r="D9" s="263"/>
      <c r="E9" s="263"/>
      <c r="F9" s="263"/>
      <c r="G9" s="263"/>
      <c r="H9" s="264"/>
    </row>
    <row r="10" spans="1:9" ht="37.5" x14ac:dyDescent="0.3">
      <c r="A10" s="77" t="s">
        <v>280</v>
      </c>
      <c r="B10" s="265" t="s">
        <v>281</v>
      </c>
      <c r="C10" s="266"/>
      <c r="D10" s="266"/>
      <c r="E10" s="266"/>
      <c r="F10" s="266"/>
      <c r="G10" s="266"/>
      <c r="H10" s="267"/>
    </row>
    <row r="11" spans="1:9" ht="75" x14ac:dyDescent="0.3">
      <c r="A11" s="78" t="s">
        <v>282</v>
      </c>
      <c r="B11" s="246" t="s">
        <v>283</v>
      </c>
      <c r="C11" s="246"/>
      <c r="D11" s="246"/>
      <c r="E11" s="246"/>
      <c r="F11" s="246"/>
      <c r="G11" s="246"/>
      <c r="H11" s="79"/>
    </row>
    <row r="12" spans="1:9" ht="93.75" x14ac:dyDescent="0.3">
      <c r="A12" s="78" t="s">
        <v>269</v>
      </c>
      <c r="B12" s="80">
        <v>7965</v>
      </c>
      <c r="C12" s="80">
        <v>7965</v>
      </c>
      <c r="D12" s="81"/>
      <c r="E12" s="82">
        <f>E14</f>
        <v>319312.8</v>
      </c>
      <c r="F12" s="82">
        <v>0</v>
      </c>
      <c r="G12" s="82">
        <f>G14</f>
        <v>163118.70000000001</v>
      </c>
      <c r="H12" s="82">
        <v>0</v>
      </c>
      <c r="I12" s="83"/>
    </row>
    <row r="13" spans="1:9" x14ac:dyDescent="0.3">
      <c r="A13" s="78" t="s">
        <v>270</v>
      </c>
      <c r="B13" s="80"/>
      <c r="C13" s="80"/>
      <c r="D13" s="80"/>
      <c r="E13" s="82"/>
      <c r="F13" s="82"/>
      <c r="G13" s="82"/>
      <c r="H13" s="82"/>
    </row>
    <row r="14" spans="1:9" ht="75" x14ac:dyDescent="0.3">
      <c r="A14" s="78" t="s">
        <v>284</v>
      </c>
      <c r="B14" s="80">
        <v>7965</v>
      </c>
      <c r="C14" s="80">
        <v>7965</v>
      </c>
      <c r="D14" s="80"/>
      <c r="E14" s="82">
        <v>319312.8</v>
      </c>
      <c r="F14" s="82">
        <v>0</v>
      </c>
      <c r="G14" s="82">
        <v>163118.70000000001</v>
      </c>
      <c r="H14" s="82">
        <v>0</v>
      </c>
    </row>
    <row r="15" spans="1:9" ht="56.25" x14ac:dyDescent="0.3">
      <c r="A15" s="77" t="s">
        <v>285</v>
      </c>
      <c r="B15" s="268" t="s">
        <v>286</v>
      </c>
      <c r="C15" s="269"/>
      <c r="D15" s="269"/>
      <c r="E15" s="269"/>
      <c r="F15" s="269"/>
      <c r="G15" s="269"/>
      <c r="H15" s="270"/>
    </row>
    <row r="16" spans="1:9" ht="75" x14ac:dyDescent="0.3">
      <c r="A16" s="78" t="s">
        <v>287</v>
      </c>
      <c r="B16" s="246" t="s">
        <v>283</v>
      </c>
      <c r="C16" s="246"/>
      <c r="D16" s="246"/>
      <c r="E16" s="246"/>
      <c r="F16" s="246"/>
      <c r="G16" s="246"/>
      <c r="H16" s="79"/>
    </row>
    <row r="17" spans="1:10" ht="93.75" x14ac:dyDescent="0.3">
      <c r="A17" s="78" t="s">
        <v>269</v>
      </c>
      <c r="B17" s="84">
        <v>1357</v>
      </c>
      <c r="C17" s="84">
        <v>1357</v>
      </c>
      <c r="D17" s="85"/>
      <c r="E17" s="85">
        <f>E19</f>
        <v>54289</v>
      </c>
      <c r="F17" s="85">
        <v>0</v>
      </c>
      <c r="G17" s="82">
        <f>G19</f>
        <v>28643.8</v>
      </c>
      <c r="H17" s="82">
        <v>0</v>
      </c>
      <c r="I17" s="86"/>
      <c r="J17" s="87"/>
    </row>
    <row r="18" spans="1:10" x14ac:dyDescent="0.3">
      <c r="A18" s="78" t="s">
        <v>270</v>
      </c>
      <c r="B18" s="84"/>
      <c r="C18" s="84"/>
      <c r="D18" s="80"/>
      <c r="E18" s="80"/>
      <c r="F18" s="80"/>
      <c r="G18" s="82"/>
      <c r="H18" s="82"/>
    </row>
    <row r="19" spans="1:10" ht="75" x14ac:dyDescent="0.3">
      <c r="A19" s="78" t="s">
        <v>284</v>
      </c>
      <c r="B19" s="84">
        <v>1357</v>
      </c>
      <c r="C19" s="84">
        <v>1357</v>
      </c>
      <c r="D19" s="85"/>
      <c r="E19" s="85">
        <v>54289</v>
      </c>
      <c r="F19" s="85">
        <v>0</v>
      </c>
      <c r="G19" s="82">
        <v>28643.8</v>
      </c>
      <c r="H19" s="82">
        <v>0</v>
      </c>
    </row>
    <row r="20" spans="1:10" ht="56.25" x14ac:dyDescent="0.3">
      <c r="A20" s="77" t="s">
        <v>285</v>
      </c>
      <c r="B20" s="268" t="s">
        <v>288</v>
      </c>
      <c r="C20" s="269"/>
      <c r="D20" s="269"/>
      <c r="E20" s="269"/>
      <c r="F20" s="269"/>
      <c r="G20" s="269"/>
      <c r="H20" s="270"/>
    </row>
    <row r="21" spans="1:10" ht="75" x14ac:dyDescent="0.3">
      <c r="A21" s="78" t="s">
        <v>282</v>
      </c>
      <c r="B21" s="246" t="s">
        <v>283</v>
      </c>
      <c r="C21" s="246"/>
      <c r="D21" s="246"/>
      <c r="E21" s="246"/>
      <c r="F21" s="246"/>
      <c r="G21" s="246"/>
      <c r="H21" s="79"/>
    </row>
    <row r="22" spans="1:10" ht="93.75" x14ac:dyDescent="0.3">
      <c r="A22" s="88" t="s">
        <v>269</v>
      </c>
      <c r="B22" s="89">
        <v>23</v>
      </c>
      <c r="C22" s="89">
        <v>23</v>
      </c>
      <c r="D22" s="89"/>
      <c r="E22" s="89">
        <f>E24</f>
        <v>3555.4</v>
      </c>
      <c r="F22" s="89">
        <v>0</v>
      </c>
      <c r="G22" s="89">
        <f>G24</f>
        <v>1631.6</v>
      </c>
      <c r="H22" s="80">
        <v>0</v>
      </c>
      <c r="I22" s="90"/>
    </row>
    <row r="23" spans="1:10" x14ac:dyDescent="0.3">
      <c r="A23" s="78" t="s">
        <v>270</v>
      </c>
      <c r="B23" s="80"/>
      <c r="C23" s="80"/>
      <c r="D23" s="80"/>
      <c r="E23" s="80"/>
      <c r="F23" s="80"/>
      <c r="G23" s="80"/>
      <c r="H23" s="80"/>
    </row>
    <row r="24" spans="1:10" ht="75" x14ac:dyDescent="0.3">
      <c r="A24" s="78" t="s">
        <v>284</v>
      </c>
      <c r="B24" s="80">
        <v>23</v>
      </c>
      <c r="C24" s="80">
        <v>23</v>
      </c>
      <c r="D24" s="80"/>
      <c r="E24" s="80">
        <v>3555.4</v>
      </c>
      <c r="F24" s="80">
        <v>0</v>
      </c>
      <c r="G24" s="80">
        <v>1631.6</v>
      </c>
      <c r="H24" s="80">
        <v>0</v>
      </c>
    </row>
    <row r="25" spans="1:10" ht="56.25" x14ac:dyDescent="0.3">
      <c r="A25" s="77" t="s">
        <v>285</v>
      </c>
      <c r="B25" s="268" t="s">
        <v>289</v>
      </c>
      <c r="C25" s="269"/>
      <c r="D25" s="269"/>
      <c r="E25" s="269"/>
      <c r="F25" s="269"/>
      <c r="G25" s="269"/>
      <c r="H25" s="270"/>
    </row>
    <row r="26" spans="1:10" ht="75" x14ac:dyDescent="0.3">
      <c r="A26" s="78" t="s">
        <v>282</v>
      </c>
      <c r="B26" s="271" t="s">
        <v>283</v>
      </c>
      <c r="C26" s="272"/>
      <c r="D26" s="272"/>
      <c r="E26" s="272"/>
      <c r="F26" s="272"/>
      <c r="G26" s="273"/>
      <c r="H26" s="79"/>
    </row>
    <row r="27" spans="1:10" ht="93.75" x14ac:dyDescent="0.3">
      <c r="A27" s="78" t="s">
        <v>269</v>
      </c>
      <c r="B27" s="80">
        <v>4</v>
      </c>
      <c r="C27" s="80">
        <v>4</v>
      </c>
      <c r="D27" s="80"/>
      <c r="E27" s="82">
        <f>E29</f>
        <v>956.7</v>
      </c>
      <c r="F27" s="82">
        <v>0</v>
      </c>
      <c r="G27" s="82">
        <f>G29</f>
        <v>540.1</v>
      </c>
      <c r="H27" s="82">
        <v>0</v>
      </c>
      <c r="I27" s="90"/>
    </row>
    <row r="28" spans="1:10" x14ac:dyDescent="0.3">
      <c r="A28" s="78" t="s">
        <v>270</v>
      </c>
      <c r="B28" s="80"/>
      <c r="C28" s="80"/>
      <c r="D28" s="80"/>
      <c r="E28" s="82"/>
      <c r="F28" s="82"/>
      <c r="G28" s="82"/>
      <c r="H28" s="82"/>
    </row>
    <row r="29" spans="1:10" ht="75" x14ac:dyDescent="0.3">
      <c r="A29" s="78" t="s">
        <v>284</v>
      </c>
      <c r="B29" s="80">
        <v>4</v>
      </c>
      <c r="C29" s="80">
        <v>4</v>
      </c>
      <c r="D29" s="80"/>
      <c r="E29" s="82">
        <v>956.7</v>
      </c>
      <c r="F29" s="82">
        <v>0</v>
      </c>
      <c r="G29" s="82">
        <v>540.1</v>
      </c>
      <c r="H29" s="82">
        <v>0</v>
      </c>
    </row>
    <row r="30" spans="1:10" ht="56.25" x14ac:dyDescent="0.3">
      <c r="A30" s="77" t="s">
        <v>285</v>
      </c>
      <c r="B30" s="268" t="s">
        <v>290</v>
      </c>
      <c r="C30" s="269"/>
      <c r="D30" s="269"/>
      <c r="E30" s="269"/>
      <c r="F30" s="269"/>
      <c r="G30" s="269"/>
      <c r="H30" s="270"/>
    </row>
    <row r="31" spans="1:10" ht="75" x14ac:dyDescent="0.3">
      <c r="A31" s="78" t="s">
        <v>282</v>
      </c>
      <c r="B31" s="271" t="s">
        <v>283</v>
      </c>
      <c r="C31" s="272"/>
      <c r="D31" s="272"/>
      <c r="E31" s="272"/>
      <c r="F31" s="272"/>
      <c r="G31" s="273"/>
      <c r="H31" s="79"/>
    </row>
    <row r="32" spans="1:10" ht="93.75" x14ac:dyDescent="0.3">
      <c r="A32" s="78" t="s">
        <v>269</v>
      </c>
      <c r="B32" s="80">
        <v>8</v>
      </c>
      <c r="C32" s="80">
        <v>8</v>
      </c>
      <c r="D32" s="80"/>
      <c r="E32" s="80">
        <f>E34</f>
        <v>1461.8</v>
      </c>
      <c r="F32" s="80">
        <v>0</v>
      </c>
      <c r="G32" s="80">
        <f>G34</f>
        <v>760.1</v>
      </c>
      <c r="H32" s="80">
        <v>0</v>
      </c>
      <c r="I32" s="90"/>
      <c r="J32" s="87"/>
    </row>
    <row r="33" spans="1:10" x14ac:dyDescent="0.3">
      <c r="A33" s="78" t="s">
        <v>270</v>
      </c>
      <c r="B33" s="80"/>
      <c r="C33" s="80"/>
      <c r="D33" s="80"/>
      <c r="E33" s="80"/>
      <c r="F33" s="80"/>
      <c r="G33" s="80"/>
      <c r="H33" s="80"/>
    </row>
    <row r="34" spans="1:10" ht="75" x14ac:dyDescent="0.3">
      <c r="A34" s="78" t="s">
        <v>284</v>
      </c>
      <c r="B34" s="80">
        <v>8</v>
      </c>
      <c r="C34" s="80">
        <v>8</v>
      </c>
      <c r="D34" s="80"/>
      <c r="E34" s="80">
        <v>1461.8</v>
      </c>
      <c r="F34" s="80">
        <v>0</v>
      </c>
      <c r="G34" s="80">
        <v>760.1</v>
      </c>
      <c r="H34" s="80">
        <v>0</v>
      </c>
    </row>
    <row r="35" spans="1:10" ht="56.25" x14ac:dyDescent="0.3">
      <c r="A35" s="77" t="s">
        <v>285</v>
      </c>
      <c r="B35" s="268" t="s">
        <v>291</v>
      </c>
      <c r="C35" s="269"/>
      <c r="D35" s="269"/>
      <c r="E35" s="269"/>
      <c r="F35" s="269"/>
      <c r="G35" s="269"/>
      <c r="H35" s="270"/>
    </row>
    <row r="36" spans="1:10" ht="75" x14ac:dyDescent="0.3">
      <c r="A36" s="78" t="s">
        <v>282</v>
      </c>
      <c r="B36" s="271" t="s">
        <v>283</v>
      </c>
      <c r="C36" s="272"/>
      <c r="D36" s="272"/>
      <c r="E36" s="272"/>
      <c r="F36" s="272"/>
      <c r="G36" s="273"/>
      <c r="H36" s="79"/>
    </row>
    <row r="37" spans="1:10" ht="93.75" x14ac:dyDescent="0.3">
      <c r="A37" s="78" t="s">
        <v>269</v>
      </c>
      <c r="B37" s="80">
        <v>1</v>
      </c>
      <c r="C37" s="80">
        <v>1</v>
      </c>
      <c r="D37" s="80"/>
      <c r="E37" s="80">
        <f>E39</f>
        <v>412.1</v>
      </c>
      <c r="F37" s="80">
        <v>0</v>
      </c>
      <c r="G37" s="80">
        <f>G39</f>
        <v>206.2</v>
      </c>
      <c r="H37" s="80">
        <v>0</v>
      </c>
      <c r="I37" s="90"/>
      <c r="J37" s="87"/>
    </row>
    <row r="38" spans="1:10" x14ac:dyDescent="0.3">
      <c r="A38" s="78" t="s">
        <v>270</v>
      </c>
      <c r="B38" s="80"/>
      <c r="C38" s="80"/>
      <c r="D38" s="80"/>
      <c r="E38" s="80"/>
      <c r="F38" s="80"/>
      <c r="G38" s="82"/>
      <c r="H38" s="82"/>
    </row>
    <row r="39" spans="1:10" ht="75" x14ac:dyDescent="0.3">
      <c r="A39" s="78" t="s">
        <v>284</v>
      </c>
      <c r="B39" s="80">
        <v>1</v>
      </c>
      <c r="C39" s="80">
        <v>1</v>
      </c>
      <c r="D39" s="80"/>
      <c r="E39" s="80">
        <v>412.1</v>
      </c>
      <c r="F39" s="80">
        <v>0</v>
      </c>
      <c r="G39" s="80">
        <v>206.2</v>
      </c>
      <c r="H39" s="80">
        <v>0</v>
      </c>
    </row>
    <row r="40" spans="1:10" ht="56.25" x14ac:dyDescent="0.3">
      <c r="A40" s="77" t="s">
        <v>285</v>
      </c>
      <c r="B40" s="268" t="s">
        <v>292</v>
      </c>
      <c r="C40" s="269"/>
      <c r="D40" s="269"/>
      <c r="E40" s="269"/>
      <c r="F40" s="269"/>
      <c r="G40" s="269"/>
      <c r="H40" s="270"/>
    </row>
    <row r="41" spans="1:10" ht="75" x14ac:dyDescent="0.3">
      <c r="A41" s="78" t="s">
        <v>293</v>
      </c>
      <c r="B41" s="271" t="s">
        <v>283</v>
      </c>
      <c r="C41" s="272"/>
      <c r="D41" s="272"/>
      <c r="E41" s="272"/>
      <c r="F41" s="272"/>
      <c r="G41" s="273"/>
      <c r="H41" s="79"/>
    </row>
    <row r="42" spans="1:10" ht="93.75" x14ac:dyDescent="0.3">
      <c r="A42" s="78" t="s">
        <v>269</v>
      </c>
      <c r="B42" s="91" t="s">
        <v>294</v>
      </c>
      <c r="C42" s="91" t="s">
        <v>294</v>
      </c>
      <c r="D42" s="80"/>
      <c r="E42" s="82">
        <f>E44</f>
        <v>1438.8</v>
      </c>
      <c r="F42" s="82">
        <v>0</v>
      </c>
      <c r="G42" s="82">
        <f>G44</f>
        <v>738</v>
      </c>
      <c r="H42" s="82">
        <v>0</v>
      </c>
    </row>
    <row r="43" spans="1:10" x14ac:dyDescent="0.3">
      <c r="A43" s="78" t="s">
        <v>270</v>
      </c>
      <c r="B43" s="91"/>
      <c r="C43" s="91"/>
      <c r="D43" s="80"/>
      <c r="E43" s="80"/>
      <c r="F43" s="80"/>
      <c r="G43" s="82"/>
      <c r="H43" s="82"/>
    </row>
    <row r="44" spans="1:10" ht="75" x14ac:dyDescent="0.3">
      <c r="A44" s="78" t="s">
        <v>284</v>
      </c>
      <c r="B44" s="91" t="s">
        <v>294</v>
      </c>
      <c r="C44" s="91" t="s">
        <v>294</v>
      </c>
      <c r="D44" s="80"/>
      <c r="E44" s="82">
        <v>1438.8</v>
      </c>
      <c r="F44" s="82">
        <v>0</v>
      </c>
      <c r="G44" s="82">
        <v>738</v>
      </c>
      <c r="H44" s="82">
        <v>0</v>
      </c>
    </row>
    <row r="45" spans="1:10" ht="56.25" x14ac:dyDescent="0.3">
      <c r="A45" s="77" t="s">
        <v>285</v>
      </c>
      <c r="B45" s="268" t="s">
        <v>295</v>
      </c>
      <c r="C45" s="269"/>
      <c r="D45" s="269"/>
      <c r="E45" s="269"/>
      <c r="F45" s="269"/>
      <c r="G45" s="269"/>
      <c r="H45" s="270"/>
    </row>
    <row r="46" spans="1:10" ht="75" x14ac:dyDescent="0.3">
      <c r="A46" s="78" t="s">
        <v>282</v>
      </c>
      <c r="B46" s="271" t="s">
        <v>283</v>
      </c>
      <c r="C46" s="272"/>
      <c r="D46" s="272"/>
      <c r="E46" s="272"/>
      <c r="F46" s="272"/>
      <c r="G46" s="273"/>
      <c r="H46" s="79"/>
    </row>
    <row r="47" spans="1:10" ht="93.75" x14ac:dyDescent="0.3">
      <c r="A47" s="78" t="s">
        <v>269</v>
      </c>
      <c r="B47" s="80">
        <v>113</v>
      </c>
      <c r="C47" s="80">
        <v>113</v>
      </c>
      <c r="D47" s="80"/>
      <c r="E47" s="82">
        <f>E49</f>
        <v>9313.1</v>
      </c>
      <c r="F47" s="82">
        <v>0</v>
      </c>
      <c r="G47" s="82">
        <f>G49</f>
        <v>4879</v>
      </c>
      <c r="H47" s="82">
        <v>0</v>
      </c>
      <c r="I47" s="92"/>
      <c r="J47" s="87"/>
    </row>
    <row r="48" spans="1:10" x14ac:dyDescent="0.3">
      <c r="A48" s="78" t="s">
        <v>270</v>
      </c>
      <c r="B48" s="80"/>
      <c r="C48" s="80"/>
      <c r="D48" s="80"/>
      <c r="E48" s="82"/>
      <c r="F48" s="82"/>
      <c r="G48" s="82"/>
      <c r="H48" s="82"/>
    </row>
    <row r="49" spans="1:9" ht="75" x14ac:dyDescent="0.3">
      <c r="A49" s="78" t="s">
        <v>284</v>
      </c>
      <c r="B49" s="80">
        <v>113</v>
      </c>
      <c r="C49" s="80">
        <v>113</v>
      </c>
      <c r="D49" s="80"/>
      <c r="E49" s="82">
        <v>9313.1</v>
      </c>
      <c r="F49" s="82">
        <v>0</v>
      </c>
      <c r="G49" s="82">
        <v>4879</v>
      </c>
      <c r="H49" s="82">
        <v>0</v>
      </c>
    </row>
    <row r="50" spans="1:9" ht="56.25" x14ac:dyDescent="0.3">
      <c r="A50" s="77" t="s">
        <v>266</v>
      </c>
      <c r="B50" s="268" t="s">
        <v>296</v>
      </c>
      <c r="C50" s="269"/>
      <c r="D50" s="269"/>
      <c r="E50" s="269"/>
      <c r="F50" s="269"/>
      <c r="G50" s="269"/>
      <c r="H50" s="270"/>
    </row>
    <row r="51" spans="1:9" ht="75" x14ac:dyDescent="0.3">
      <c r="A51" s="78" t="s">
        <v>297</v>
      </c>
      <c r="B51" s="271"/>
      <c r="C51" s="272"/>
      <c r="D51" s="272"/>
      <c r="E51" s="272"/>
      <c r="F51" s="272"/>
      <c r="G51" s="273"/>
      <c r="H51" s="79"/>
    </row>
    <row r="52" spans="1:9" ht="93.75" x14ac:dyDescent="0.3">
      <c r="A52" s="78" t="s">
        <v>269</v>
      </c>
      <c r="B52" s="80" t="s">
        <v>273</v>
      </c>
      <c r="C52" s="80" t="s">
        <v>273</v>
      </c>
      <c r="D52" s="80"/>
      <c r="E52" s="82">
        <f>E54</f>
        <v>2522.9</v>
      </c>
      <c r="F52" s="82">
        <v>0</v>
      </c>
      <c r="G52" s="82">
        <f>G54</f>
        <v>1261.5</v>
      </c>
      <c r="H52" s="82">
        <v>0</v>
      </c>
      <c r="I52" s="87"/>
    </row>
    <row r="53" spans="1:9" x14ac:dyDescent="0.3">
      <c r="A53" s="78" t="s">
        <v>270</v>
      </c>
      <c r="B53" s="80"/>
      <c r="C53" s="80"/>
      <c r="D53" s="80"/>
      <c r="E53" s="82"/>
      <c r="F53" s="82"/>
      <c r="G53" s="82"/>
      <c r="H53" s="82"/>
    </row>
    <row r="54" spans="1:9" ht="75" x14ac:dyDescent="0.3">
      <c r="A54" s="78" t="s">
        <v>284</v>
      </c>
      <c r="B54" s="80" t="s">
        <v>273</v>
      </c>
      <c r="C54" s="80" t="s">
        <v>273</v>
      </c>
      <c r="D54" s="80"/>
      <c r="E54" s="82">
        <v>2522.9</v>
      </c>
      <c r="F54" s="82">
        <v>0</v>
      </c>
      <c r="G54" s="82">
        <v>1261.5</v>
      </c>
      <c r="H54" s="82">
        <v>0</v>
      </c>
    </row>
    <row r="55" spans="1:9" ht="56.25" x14ac:dyDescent="0.3">
      <c r="A55" s="77" t="s">
        <v>266</v>
      </c>
      <c r="B55" s="268" t="s">
        <v>298</v>
      </c>
      <c r="C55" s="269"/>
      <c r="D55" s="269"/>
      <c r="E55" s="269"/>
      <c r="F55" s="269"/>
      <c r="G55" s="269"/>
      <c r="H55" s="270"/>
    </row>
    <row r="56" spans="1:9" ht="75" x14ac:dyDescent="0.3">
      <c r="A56" s="78" t="s">
        <v>297</v>
      </c>
      <c r="B56" s="271"/>
      <c r="C56" s="272"/>
      <c r="D56" s="272"/>
      <c r="E56" s="272"/>
      <c r="F56" s="272"/>
      <c r="G56" s="273"/>
      <c r="H56" s="79"/>
    </row>
    <row r="57" spans="1:9" ht="93.75" x14ac:dyDescent="0.3">
      <c r="A57" s="78" t="s">
        <v>269</v>
      </c>
      <c r="B57" s="80" t="s">
        <v>273</v>
      </c>
      <c r="C57" s="80" t="s">
        <v>273</v>
      </c>
      <c r="D57" s="80"/>
      <c r="E57" s="82">
        <f>E59</f>
        <v>12818</v>
      </c>
      <c r="F57" s="82">
        <v>0</v>
      </c>
      <c r="G57" s="82">
        <f>G59</f>
        <v>8864.2000000000007</v>
      </c>
      <c r="H57" s="82">
        <v>0</v>
      </c>
      <c r="I57" s="87"/>
    </row>
    <row r="58" spans="1:9" x14ac:dyDescent="0.3">
      <c r="A58" s="78" t="s">
        <v>270</v>
      </c>
      <c r="B58" s="80"/>
      <c r="C58" s="80"/>
      <c r="D58" s="80"/>
      <c r="E58" s="82"/>
      <c r="F58" s="82"/>
      <c r="G58" s="82"/>
      <c r="H58" s="82"/>
    </row>
    <row r="59" spans="1:9" ht="75" x14ac:dyDescent="0.3">
      <c r="A59" s="78" t="s">
        <v>284</v>
      </c>
      <c r="B59" s="80" t="s">
        <v>273</v>
      </c>
      <c r="C59" s="80" t="s">
        <v>273</v>
      </c>
      <c r="D59" s="80"/>
      <c r="E59" s="82">
        <v>12818</v>
      </c>
      <c r="F59" s="82">
        <v>0</v>
      </c>
      <c r="G59" s="82">
        <v>8864.2000000000007</v>
      </c>
      <c r="H59" s="82">
        <v>0</v>
      </c>
    </row>
    <row r="60" spans="1:9" ht="56.25" x14ac:dyDescent="0.3">
      <c r="A60" s="77" t="s">
        <v>266</v>
      </c>
      <c r="B60" s="268" t="s">
        <v>299</v>
      </c>
      <c r="C60" s="269"/>
      <c r="D60" s="269"/>
      <c r="E60" s="269"/>
      <c r="F60" s="269"/>
      <c r="G60" s="269"/>
      <c r="H60" s="270"/>
    </row>
    <row r="61" spans="1:9" ht="75" x14ac:dyDescent="0.3">
      <c r="A61" s="78" t="s">
        <v>300</v>
      </c>
      <c r="B61" s="271"/>
      <c r="C61" s="272"/>
      <c r="D61" s="272"/>
      <c r="E61" s="272"/>
      <c r="F61" s="272"/>
      <c r="G61" s="273"/>
      <c r="H61" s="79"/>
    </row>
    <row r="62" spans="1:9" ht="93.75" x14ac:dyDescent="0.3">
      <c r="A62" s="78" t="s">
        <v>269</v>
      </c>
      <c r="B62" s="80">
        <v>5</v>
      </c>
      <c r="C62" s="80">
        <v>5</v>
      </c>
      <c r="D62" s="80"/>
      <c r="E62" s="82">
        <f>E64</f>
        <v>6238.3</v>
      </c>
      <c r="F62" s="82">
        <v>0</v>
      </c>
      <c r="G62" s="82">
        <f>G64</f>
        <v>3119.2</v>
      </c>
      <c r="H62" s="82">
        <v>0</v>
      </c>
      <c r="I62" s="87"/>
    </row>
    <row r="63" spans="1:9" x14ac:dyDescent="0.3">
      <c r="A63" s="78" t="s">
        <v>270</v>
      </c>
      <c r="B63" s="80"/>
      <c r="C63" s="80"/>
      <c r="D63" s="80"/>
      <c r="E63" s="82"/>
      <c r="F63" s="82"/>
      <c r="G63" s="82"/>
      <c r="H63" s="82"/>
    </row>
    <row r="64" spans="1:9" ht="75" x14ac:dyDescent="0.3">
      <c r="A64" s="78" t="s">
        <v>284</v>
      </c>
      <c r="B64" s="80">
        <v>5</v>
      </c>
      <c r="C64" s="80">
        <v>4</v>
      </c>
      <c r="D64" s="80"/>
      <c r="E64" s="82">
        <v>6238.3</v>
      </c>
      <c r="F64" s="82">
        <v>0</v>
      </c>
      <c r="G64" s="82">
        <v>3119.2</v>
      </c>
      <c r="H64" s="82">
        <v>0</v>
      </c>
    </row>
    <row r="65" spans="1:10" ht="56.25" x14ac:dyDescent="0.3">
      <c r="A65" s="77" t="s">
        <v>266</v>
      </c>
      <c r="B65" s="268" t="s">
        <v>301</v>
      </c>
      <c r="C65" s="269"/>
      <c r="D65" s="269"/>
      <c r="E65" s="269"/>
      <c r="F65" s="269"/>
      <c r="G65" s="269"/>
      <c r="H65" s="270"/>
    </row>
    <row r="66" spans="1:10" ht="75" x14ac:dyDescent="0.3">
      <c r="A66" s="78" t="s">
        <v>302</v>
      </c>
      <c r="B66" s="271" t="s">
        <v>283</v>
      </c>
      <c r="C66" s="272"/>
      <c r="D66" s="272"/>
      <c r="E66" s="272"/>
      <c r="F66" s="272"/>
      <c r="G66" s="273"/>
      <c r="H66" s="79"/>
    </row>
    <row r="67" spans="1:10" ht="93.75" x14ac:dyDescent="0.3">
      <c r="A67" s="78" t="s">
        <v>269</v>
      </c>
      <c r="B67" s="80">
        <v>4855</v>
      </c>
      <c r="C67" s="80">
        <v>4855</v>
      </c>
      <c r="D67" s="80"/>
      <c r="E67" s="82">
        <f>E69</f>
        <v>28164.3</v>
      </c>
      <c r="F67" s="82">
        <v>0</v>
      </c>
      <c r="G67" s="82">
        <f>G69</f>
        <v>14268.1</v>
      </c>
      <c r="H67" s="82">
        <v>0</v>
      </c>
      <c r="I67" s="87"/>
    </row>
    <row r="68" spans="1:10" x14ac:dyDescent="0.3">
      <c r="A68" s="78" t="s">
        <v>270</v>
      </c>
      <c r="B68" s="80"/>
      <c r="C68" s="80"/>
      <c r="D68" s="80"/>
      <c r="E68" s="82"/>
      <c r="F68" s="82"/>
      <c r="G68" s="82"/>
      <c r="H68" s="82"/>
    </row>
    <row r="69" spans="1:10" ht="75" x14ac:dyDescent="0.3">
      <c r="A69" s="78" t="s">
        <v>284</v>
      </c>
      <c r="B69" s="80">
        <v>4855</v>
      </c>
      <c r="C69" s="80">
        <v>4855</v>
      </c>
      <c r="D69" s="80"/>
      <c r="E69" s="82">
        <v>28164.3</v>
      </c>
      <c r="F69" s="82">
        <v>0</v>
      </c>
      <c r="G69" s="82">
        <v>14268.1</v>
      </c>
      <c r="H69" s="82">
        <v>0</v>
      </c>
    </row>
    <row r="70" spans="1:10" ht="56.25" x14ac:dyDescent="0.3">
      <c r="A70" s="77" t="s">
        <v>266</v>
      </c>
      <c r="B70" s="268" t="s">
        <v>303</v>
      </c>
      <c r="C70" s="269"/>
      <c r="D70" s="269"/>
      <c r="E70" s="269"/>
      <c r="F70" s="269"/>
      <c r="G70" s="269"/>
      <c r="H70" s="270"/>
    </row>
    <row r="71" spans="1:10" ht="75" x14ac:dyDescent="0.3">
      <c r="A71" s="78" t="s">
        <v>297</v>
      </c>
      <c r="B71" s="271"/>
      <c r="C71" s="272"/>
      <c r="D71" s="272"/>
      <c r="E71" s="272"/>
      <c r="F71" s="272"/>
      <c r="G71" s="273"/>
      <c r="H71" s="79"/>
    </row>
    <row r="72" spans="1:10" ht="93.75" x14ac:dyDescent="0.3">
      <c r="A72" s="78" t="s">
        <v>269</v>
      </c>
      <c r="B72" s="80">
        <v>1144</v>
      </c>
      <c r="C72" s="80">
        <v>1144</v>
      </c>
      <c r="D72" s="80"/>
      <c r="E72" s="82">
        <f>E74+E75</f>
        <v>73288.899999999994</v>
      </c>
      <c r="F72" s="82">
        <v>0</v>
      </c>
      <c r="G72" s="82">
        <f>G74+G75</f>
        <v>37136.300000000003</v>
      </c>
      <c r="H72" s="82">
        <v>0</v>
      </c>
      <c r="I72" s="92"/>
      <c r="J72" s="87"/>
    </row>
    <row r="73" spans="1:10" x14ac:dyDescent="0.3">
      <c r="A73" s="78" t="s">
        <v>270</v>
      </c>
      <c r="B73" s="80"/>
      <c r="C73" s="80"/>
      <c r="D73" s="80"/>
      <c r="E73" s="82"/>
      <c r="F73" s="82"/>
      <c r="G73" s="82" t="s">
        <v>304</v>
      </c>
      <c r="H73" s="82"/>
    </row>
    <row r="74" spans="1:10" ht="112.5" x14ac:dyDescent="0.3">
      <c r="A74" s="78" t="s">
        <v>305</v>
      </c>
      <c r="B74" s="80" t="s">
        <v>273</v>
      </c>
      <c r="C74" s="80" t="s">
        <v>273</v>
      </c>
      <c r="D74" s="80"/>
      <c r="E74" s="82">
        <v>7600</v>
      </c>
      <c r="F74" s="82">
        <v>0</v>
      </c>
      <c r="G74" s="82">
        <v>4800</v>
      </c>
      <c r="H74" s="82">
        <v>0</v>
      </c>
    </row>
    <row r="75" spans="1:10" ht="75" x14ac:dyDescent="0.3">
      <c r="A75" s="78" t="s">
        <v>284</v>
      </c>
      <c r="B75" s="80">
        <v>1144</v>
      </c>
      <c r="C75" s="80">
        <v>1144</v>
      </c>
      <c r="D75" s="80"/>
      <c r="E75" s="82">
        <v>65688.899999999994</v>
      </c>
      <c r="F75" s="82">
        <v>0</v>
      </c>
      <c r="G75" s="82">
        <v>32336.3</v>
      </c>
      <c r="H75" s="82">
        <v>0</v>
      </c>
      <c r="I75" s="92"/>
      <c r="J75" s="87"/>
    </row>
    <row r="76" spans="1:10" ht="56.25" x14ac:dyDescent="0.3">
      <c r="A76" s="77" t="s">
        <v>266</v>
      </c>
      <c r="B76" s="268" t="s">
        <v>306</v>
      </c>
      <c r="C76" s="269"/>
      <c r="D76" s="269"/>
      <c r="E76" s="269"/>
      <c r="F76" s="269"/>
      <c r="G76" s="269"/>
      <c r="H76" s="270"/>
    </row>
    <row r="77" spans="1:10" ht="75" x14ac:dyDescent="0.3">
      <c r="A77" s="78" t="s">
        <v>297</v>
      </c>
      <c r="B77" s="271"/>
      <c r="C77" s="272"/>
      <c r="D77" s="272"/>
      <c r="E77" s="272"/>
      <c r="F77" s="272"/>
      <c r="G77" s="273"/>
      <c r="H77" s="79"/>
    </row>
    <row r="78" spans="1:10" ht="75" x14ac:dyDescent="0.3">
      <c r="A78" s="78" t="s">
        <v>307</v>
      </c>
      <c r="B78" s="80" t="s">
        <v>273</v>
      </c>
      <c r="C78" s="80" t="s">
        <v>273</v>
      </c>
      <c r="D78" s="80"/>
      <c r="E78" s="82">
        <f>E80</f>
        <v>5242.5</v>
      </c>
      <c r="F78" s="82">
        <v>0</v>
      </c>
      <c r="G78" s="82">
        <f>G80</f>
        <v>2039.5</v>
      </c>
      <c r="H78" s="82">
        <v>0</v>
      </c>
      <c r="I78" s="87"/>
    </row>
    <row r="79" spans="1:10" x14ac:dyDescent="0.3">
      <c r="A79" s="78" t="s">
        <v>270</v>
      </c>
      <c r="B79" s="80"/>
      <c r="C79" s="80"/>
      <c r="D79" s="80"/>
      <c r="E79" s="82"/>
      <c r="F79" s="82"/>
      <c r="G79" s="82"/>
      <c r="H79" s="82"/>
    </row>
    <row r="80" spans="1:10" ht="75" x14ac:dyDescent="0.3">
      <c r="A80" s="78" t="s">
        <v>284</v>
      </c>
      <c r="B80" s="80" t="s">
        <v>273</v>
      </c>
      <c r="C80" s="80" t="s">
        <v>273</v>
      </c>
      <c r="D80" s="80"/>
      <c r="E80" s="82">
        <v>5242.5</v>
      </c>
      <c r="F80" s="82">
        <v>0</v>
      </c>
      <c r="G80" s="82">
        <v>2039.5</v>
      </c>
      <c r="H80" s="82">
        <v>0</v>
      </c>
    </row>
    <row r="81" spans="1:8" s="96" customFormat="1" ht="37.5" x14ac:dyDescent="0.3">
      <c r="A81" s="93" t="s">
        <v>308</v>
      </c>
      <c r="B81" s="94"/>
      <c r="C81" s="94"/>
      <c r="D81" s="94"/>
      <c r="E81" s="95">
        <f>E12+E17+E22+E27+E32+E37+E42+E47+E52+E57+E62+E67+E72+E78</f>
        <v>519014.6</v>
      </c>
      <c r="F81" s="95">
        <f t="shared" ref="F81:H81" si="0">F12+F17+F22+F27+F32+F37+F42+F47+F52+F57+F62+F67+F72+F78</f>
        <v>0</v>
      </c>
      <c r="G81" s="95">
        <f t="shared" si="0"/>
        <v>267206.30000000005</v>
      </c>
      <c r="H81" s="95">
        <f t="shared" si="0"/>
        <v>0</v>
      </c>
    </row>
    <row r="82" spans="1:8" ht="131.25" x14ac:dyDescent="0.3">
      <c r="A82" s="97" t="s">
        <v>309</v>
      </c>
      <c r="B82" s="80" t="s">
        <v>273</v>
      </c>
      <c r="C82" s="80" t="s">
        <v>273</v>
      </c>
      <c r="D82" s="80"/>
      <c r="E82" s="82">
        <v>26447</v>
      </c>
      <c r="F82" s="80">
        <v>0</v>
      </c>
      <c r="G82" s="80">
        <v>12075.2</v>
      </c>
      <c r="H82" s="80">
        <v>0</v>
      </c>
    </row>
    <row r="83" spans="1:8" ht="281.25" x14ac:dyDescent="0.3">
      <c r="A83" s="98" t="s">
        <v>310</v>
      </c>
      <c r="B83" s="80" t="s">
        <v>273</v>
      </c>
      <c r="C83" s="80" t="s">
        <v>273</v>
      </c>
      <c r="D83" s="80"/>
      <c r="E83" s="80">
        <v>11620.6</v>
      </c>
      <c r="F83" s="80">
        <v>0</v>
      </c>
      <c r="G83" s="80">
        <v>5982</v>
      </c>
      <c r="H83" s="80">
        <v>0</v>
      </c>
    </row>
    <row r="84" spans="1:8" ht="37.5" x14ac:dyDescent="0.3">
      <c r="A84" s="93" t="s">
        <v>311</v>
      </c>
      <c r="B84" s="94"/>
      <c r="C84" s="94"/>
      <c r="D84" s="94"/>
      <c r="E84" s="95">
        <f>E81+E82+E83</f>
        <v>557082.19999999995</v>
      </c>
      <c r="F84" s="99">
        <f>F81+F82+F83</f>
        <v>0</v>
      </c>
      <c r="G84" s="99">
        <f>G81+G82+G83</f>
        <v>285263.50000000006</v>
      </c>
      <c r="H84" s="99">
        <f>H81+H82+H83</f>
        <v>0</v>
      </c>
    </row>
    <row r="85" spans="1:8" x14ac:dyDescent="0.3">
      <c r="B85" s="100"/>
      <c r="C85" s="100"/>
      <c r="D85" s="100"/>
      <c r="E85" s="100"/>
      <c r="F85" s="100"/>
      <c r="G85" s="100"/>
      <c r="H85" s="100"/>
    </row>
  </sheetData>
  <mergeCells count="40">
    <mergeCell ref="B77:G77"/>
    <mergeCell ref="B50:H50"/>
    <mergeCell ref="B51:G51"/>
    <mergeCell ref="B55:H55"/>
    <mergeCell ref="B56:G56"/>
    <mergeCell ref="B60:H60"/>
    <mergeCell ref="B61:G61"/>
    <mergeCell ref="B65:H65"/>
    <mergeCell ref="B66:G66"/>
    <mergeCell ref="B70:H70"/>
    <mergeCell ref="B71:G71"/>
    <mergeCell ref="B76:H76"/>
    <mergeCell ref="B46:G46"/>
    <mergeCell ref="B20:H20"/>
    <mergeCell ref="B21:G21"/>
    <mergeCell ref="B25:H25"/>
    <mergeCell ref="B26:G26"/>
    <mergeCell ref="B30:H30"/>
    <mergeCell ref="B31:G31"/>
    <mergeCell ref="B35:H35"/>
    <mergeCell ref="B36:G36"/>
    <mergeCell ref="B40:H40"/>
    <mergeCell ref="B41:G41"/>
    <mergeCell ref="B45:H45"/>
    <mergeCell ref="B16:G16"/>
    <mergeCell ref="A1:G2"/>
    <mergeCell ref="G3:H3"/>
    <mergeCell ref="A4:H5"/>
    <mergeCell ref="A6:A8"/>
    <mergeCell ref="B6:C6"/>
    <mergeCell ref="D6:D8"/>
    <mergeCell ref="E6:H6"/>
    <mergeCell ref="B7:B8"/>
    <mergeCell ref="C7:C8"/>
    <mergeCell ref="E7:F7"/>
    <mergeCell ref="G7:H7"/>
    <mergeCell ref="A9:H9"/>
    <mergeCell ref="B10:H10"/>
    <mergeCell ref="B11:G11"/>
    <mergeCell ref="B15:H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16Ф.патриот</vt:lpstr>
      <vt:lpstr>16Ф ФизКульСпорт</vt:lpstr>
      <vt:lpstr>17Ф.молод.</vt:lpstr>
      <vt:lpstr>17Ф Физ.КульСпорт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2018-07-17T10:58:16Z</dcterms:modified>
</cp:coreProperties>
</file>